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mc:AlternateContent xmlns:mc="http://schemas.openxmlformats.org/markup-compatibility/2006">
    <mc:Choice Requires="x15">
      <x15ac:absPath xmlns:x15ac="http://schemas.microsoft.com/office/spreadsheetml/2010/11/ac" url="https://georgiavoices.sharepoint.com/sites/GSANHub/Shared Documents/BOOST/04_FundingRecommendations/DOE Budget Templates/Year 3/"/>
    </mc:Choice>
  </mc:AlternateContent>
  <xr:revisionPtr revIDLastSave="0" documentId="8_{9EFB1B7E-F5EB-4C14-9DDE-B04FABAC08BE}" xr6:coauthVersionLast="47" xr6:coauthVersionMax="47" xr10:uidLastSave="{00000000-0000-0000-0000-000000000000}"/>
  <bookViews>
    <workbookView xWindow="33705" yWindow="-300" windowWidth="21600" windowHeight="11385" firstSheet="3" activeTab="3" xr2:uid="{00000000-000D-0000-FFFF-FFFF00000000}"/>
  </bookViews>
  <sheets>
    <sheet name="Update Instructions" sheetId="9" r:id="rId1"/>
    <sheet name="YEAR 1 SE UPDATE" sheetId="10" r:id="rId2"/>
    <sheet name="YEAR 2 SE UPDATE" sheetId="11" r:id="rId3"/>
    <sheet name="YEAR 3 SE" sheetId="1" r:id="rId4"/>
    <sheet name="Functions" sheetId="2" r:id="rId5"/>
    <sheet name="Objects" sheetId="3" r:id="rId6"/>
    <sheet name="Budget Analysis" sheetId="4" r:id="rId7"/>
    <sheet name="Drop Down List" sheetId="6" state="hidden" r:id="rId8"/>
  </sheets>
  <definedNames>
    <definedName name="_xlnm._FilterDatabase" localSheetId="1" hidden="1">'YEAR 1 SE UPDATE'!$A$28:$B$32</definedName>
    <definedName name="_xlnm._FilterDatabase" localSheetId="2" hidden="1">'YEAR 2 SE UPDATE'!$A$28:$B$32</definedName>
    <definedName name="_xlnm.Print_Area" localSheetId="5">Objects!$A$2:$F$143</definedName>
    <definedName name="_xlnm.Print_Titles" localSheetId="3">'YEAR 3 SE'!$1:$1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1" l="1"/>
  <c r="B31" i="11"/>
  <c r="B30" i="11"/>
  <c r="B29" i="11"/>
  <c r="B32" i="10"/>
  <c r="B31" i="10"/>
  <c r="B30" i="10"/>
  <c r="B29" i="10"/>
  <c r="B32" i="9"/>
  <c r="B31" i="9"/>
  <c r="B30" i="9"/>
  <c r="B29" i="9"/>
  <c r="B34" i="9" s="1"/>
  <c r="B34" i="10" l="1"/>
  <c r="B34" i="11"/>
  <c r="H3" i="1"/>
  <c r="H45" i="1" s="1"/>
  <c r="B3" i="4" s="1"/>
  <c r="B4" i="4" s="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alcChain>
</file>

<file path=xl/sharedStrings.xml><?xml version="1.0" encoding="utf-8"?>
<sst xmlns="http://schemas.openxmlformats.org/spreadsheetml/2006/main" count="872" uniqueCount="386">
  <si>
    <t>Year 1 Summer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</si>
  <si>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summer</t>
    </r>
    <r>
      <rPr>
        <sz val="11"/>
        <color theme="1"/>
        <rFont val="Calibri"/>
        <family val="2"/>
        <scheme val="minor"/>
      </rPr>
      <t xml:space="preserve"> award.</t>
    </r>
  </si>
  <si>
    <t>Instructions For Use</t>
  </si>
  <si>
    <t>Year 1 Summer Balance Remaning for Use in Year 2 Summer:</t>
  </si>
  <si>
    <r>
      <t xml:space="preserve">&lt;== Enter the amount of </t>
    </r>
    <r>
      <rPr>
        <b/>
        <sz val="11"/>
        <color theme="1"/>
        <rFont val="Calibri"/>
        <family val="2"/>
        <scheme val="minor"/>
      </rPr>
      <t>Year 1 summer</t>
    </r>
    <r>
      <rPr>
        <sz val="11"/>
        <color theme="1"/>
        <rFont val="Calibri"/>
        <family val="2"/>
        <scheme val="minor"/>
      </rPr>
      <t xml:space="preserve"> funds remaining that you would like to use in Year 2 summer. Do </t>
    </r>
    <r>
      <rPr>
        <b/>
        <sz val="11"/>
        <color theme="1"/>
        <rFont val="Calibri"/>
        <family val="2"/>
        <scheme val="minor"/>
      </rPr>
      <t>NOT</t>
    </r>
    <r>
      <rPr>
        <sz val="11"/>
        <color theme="1"/>
        <rFont val="Calibri"/>
        <family val="2"/>
        <scheme val="minor"/>
      </rPr>
      <t xml:space="preserve"> roll these funds over to your Year 2 summer budget worksheet. They will remain available for your use, but will be accounted for in Year 1 summer.</t>
    </r>
  </si>
  <si>
    <r>
      <t xml:space="preserve">****Select the budget worksheet from the workheet tabs for the budget you need to revise****
</t>
    </r>
    <r>
      <rPr>
        <b/>
        <sz val="12"/>
        <color theme="4" tint="-0.249977111117893"/>
        <rFont val="Calibri"/>
        <family val="2"/>
        <scheme val="minor"/>
      </rPr>
      <t xml:space="preserve">o Use the “line item decrease” option to inform of what line items from your prior budgets you would to remove a partial amount from
</t>
    </r>
    <r>
      <rPr>
        <b/>
        <sz val="12"/>
        <color theme="1"/>
        <rFont val="Calibri"/>
        <family val="2"/>
        <scheme val="minor"/>
      </rPr>
      <t xml:space="preserve">
</t>
    </r>
    <r>
      <rPr>
        <b/>
        <sz val="12"/>
        <color rgb="FF7030A0"/>
        <rFont val="Calibri"/>
        <family val="2"/>
        <scheme val="minor"/>
      </rPr>
      <t xml:space="preserve">o Use “line item removal” option to inform of line items you would like to completely remove from your previously approved budgets
</t>
    </r>
    <r>
      <rPr>
        <b/>
        <sz val="12"/>
        <color theme="1"/>
        <rFont val="Calibri"/>
        <family val="2"/>
        <scheme val="minor"/>
      </rPr>
      <t xml:space="preserve">
</t>
    </r>
    <r>
      <rPr>
        <b/>
        <sz val="12"/>
        <color rgb="FF00B050"/>
        <rFont val="Calibri"/>
        <family val="2"/>
        <scheme val="minor"/>
      </rPr>
      <t xml:space="preserve">o Use the “line item increase” option to let me know where to move amounts to
</t>
    </r>
    <r>
      <rPr>
        <b/>
        <sz val="12"/>
        <color rgb="FFFF0000"/>
        <rFont val="Calibri"/>
        <family val="2"/>
        <scheme val="minor"/>
      </rPr>
      <t xml:space="preserve">**** The funds you are moving to line item increases must have been part  or all of the total listed as                  a “line item decrease” or “line item removal”
</t>
    </r>
    <r>
      <rPr>
        <b/>
        <sz val="12"/>
        <color theme="1"/>
        <rFont val="Calibri"/>
        <family val="2"/>
        <scheme val="minor"/>
      </rPr>
      <t xml:space="preserve">
</t>
    </r>
    <r>
      <rPr>
        <b/>
        <sz val="12"/>
        <color theme="7" tint="-0.249977111117893"/>
        <rFont val="Calibri"/>
        <family val="2"/>
        <scheme val="minor"/>
      </rPr>
      <t xml:space="preserve">o Use the “New line item” to inform when you would like to create a new line item that did not exist on the previously approved budget to move funds from an existing line item
</t>
    </r>
    <r>
      <rPr>
        <b/>
        <sz val="12"/>
        <color rgb="FFFF0000"/>
        <rFont val="Calibri"/>
        <family val="2"/>
        <scheme val="minor"/>
      </rPr>
      <t xml:space="preserve">****  These funds you are moving to new line items must have been part or all of the total listed as a “line item decrease” or “line item removal”
</t>
    </r>
    <r>
      <rPr>
        <b/>
        <sz val="12"/>
        <color theme="1"/>
        <rFont val="Calibri"/>
        <family val="2"/>
        <scheme val="minor"/>
      </rPr>
      <t xml:space="preserve">
</t>
    </r>
    <r>
      <rPr>
        <b/>
        <sz val="12"/>
        <color rgb="FFFF33CC"/>
        <rFont val="Calibri"/>
        <family val="2"/>
        <scheme val="minor"/>
      </rPr>
      <t>o List the function, object code, and brief description of each line item you modify to ensure the correct revisions are made</t>
    </r>
  </si>
  <si>
    <t>Year 1 Summer Revisions Requested</t>
  </si>
  <si>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THIS TABLE CAN BE LEFT BLANK.</t>
    </r>
  </si>
  <si>
    <t>Type</t>
  </si>
  <si>
    <t>Amount</t>
  </si>
  <si>
    <t>Brief Details (line item involved, description, etc.)</t>
  </si>
  <si>
    <t>Line Item Decrease</t>
  </si>
  <si>
    <t>remove from snacks 2100/610</t>
  </si>
  <si>
    <t>Line Item Increase</t>
  </si>
  <si>
    <t>add to teacher pay 1000/110</t>
  </si>
  <si>
    <t>Line Item Removal</t>
  </si>
  <si>
    <t>textbooks 1000/640</t>
  </si>
  <si>
    <t>New Line Item</t>
  </si>
  <si>
    <t>office supplies 2400/610</t>
  </si>
  <si>
    <t>GSAN USE ONLY</t>
  </si>
  <si>
    <t>Total Decreases:</t>
  </si>
  <si>
    <t>Total Increases:</t>
  </si>
  <si>
    <t>Total Removals:</t>
  </si>
  <si>
    <t>Total New:</t>
  </si>
  <si>
    <r>
      <t xml:space="preserve">&lt;== This should be $0.00.
</t>
    </r>
    <r>
      <rPr>
        <i/>
        <sz val="11"/>
        <color rgb="FFFF0000"/>
        <rFont val="Calibri"/>
        <family val="2"/>
        <scheme val="minor"/>
      </rPr>
      <t>(DECREASES + REMOVALS) - (INCREASES + NEW) = TOTAL NET ADJUSTMENT</t>
    </r>
  </si>
  <si>
    <t>&lt;== Enter the amount of your Year 1 Summer award.</t>
  </si>
  <si>
    <t>Year 1 Summer Balance Remaning for Use in Year2 or 3 Summer:</t>
  </si>
  <si>
    <t>&lt;== Enter the amount of Year 1 Summer funds remaining that you would like to use in Year 2 or 3 Summer. Do NOT roll these funds over to your Year 2 or Year 3 Summer budget worksheet. They will remain available for your use, but will be accounted for in Year 1 Summer.</t>
  </si>
  <si>
    <t>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IF YOU HAVE $0 BALANCE OR IF YOU HAVE A BALANCE BUT WOULD LIKE TO USE THE FUNDS FOR THE SAME PURPOSE IN YEAR 2 or YEAR 3, THIS TABLE CAN BE LEFT BLANK.</t>
  </si>
  <si>
    <t>Year 2 Summer Funding Amount:</t>
  </si>
  <si>
    <t>&lt;== Enter the amount of your Year 2 Summer award.</t>
  </si>
  <si>
    <t>Year 2 Summer Balance Remaning for Use in Year 3 Summer:</t>
  </si>
  <si>
    <t>&lt;==  Enter the amount of Year 2 Summer funds remaining that you would like to use in Year 3 Summer. Do NOT roll these funds over to your Year 3 Summer budget worksheet. They will remain available for your use, but will be accounted for in Year 2 Summer.</t>
  </si>
  <si>
    <t>Year 2 Summer Revisions Requested</t>
  </si>
  <si>
    <t>Do you have a Year 2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IF YOU HAVE $0 BALANCE OR IF YOU HAVE A BALANCE BUT WOULD LIKE TO USE THE FUNDS FOR THE SAME PURPOSE IN YEAR 3, DO NOT USE THIS TABLE.</t>
  </si>
  <si>
    <t>GRANTEE NAME:</t>
  </si>
  <si>
    <t>Enter Grantee Name Here</t>
  </si>
  <si>
    <t>Use "SE Year 3:" to begin EACH line item description.</t>
  </si>
  <si>
    <t>Fiscal Year</t>
  </si>
  <si>
    <t>Grant Program</t>
  </si>
  <si>
    <t>Function</t>
  </si>
  <si>
    <t>Object</t>
  </si>
  <si>
    <t>Units</t>
  </si>
  <si>
    <t>Price</t>
  </si>
  <si>
    <t>Description</t>
  </si>
  <si>
    <t>Highlighted rows are suggested by GSAN as the most common function codes for BOOST grantees</t>
  </si>
  <si>
    <t>#</t>
  </si>
  <si>
    <t>Classification</t>
  </si>
  <si>
    <t>Code</t>
  </si>
  <si>
    <t>Name</t>
  </si>
  <si>
    <t>A</t>
  </si>
  <si>
    <t>INSTRUCTION</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</si>
  <si>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</si>
  <si>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</si>
  <si>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t>Activities designed to assess and improve the well-being of students and to supplement the teaching process.  Activities include guidance, counseling, testing, attendance, social work, health services, parent engagement coordinators, etc.</t>
  </si>
  <si>
    <t>IMPROVEMENT OF INSTRUCTIONAL SERVICES</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</si>
  <si>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</si>
  <si>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INSTRUCTIONAL STAFF TRAINING</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</si>
  <si>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</si>
  <si>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FEDERAL GRANT ADMINISTRATION</t>
  </si>
  <si>
    <t>Activities concerned with the demands of Federal Programs grant management; however, this function should not include indirect costs charged to a grant. Federal Indirect Cost Charges should be charged to 2300-880.</t>
  </si>
  <si>
    <t>GENERAL ADMINISTRATION</t>
  </si>
  <si>
    <t>Include external auditors, external legal costs regarding interpretation of the laws and statutes, and general liability situations. Federal Indirect Cost Charges should use this function and the 880 object. Do not include management costs here (use function 2400).</t>
  </si>
  <si>
    <r>
      <t xml:space="preserve">SCHOOL ADMINISTRATION 
</t>
    </r>
    <r>
      <rPr>
        <sz val="11"/>
        <color theme="8"/>
        <rFont val="Calibri"/>
        <family val="2"/>
        <scheme val="minor"/>
      </rPr>
      <t>Note: Grantees can disregard the word "school"; consider this your org.'s management team.</t>
    </r>
  </si>
  <si>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</si>
  <si>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SUPPORT SERVICES - BUSINESS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</si>
  <si>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</si>
  <si>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MAINTENANCE AND OPERATION OF PLANT SERVICES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</si>
  <si>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</si>
  <si>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STUDENT TRANSPORTATION SERVICE</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</si>
  <si>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</si>
  <si>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r>
      <t xml:space="preserve">SUPPORT SERVICES - CENTRAL
</t>
    </r>
    <r>
      <rPr>
        <sz val="11"/>
        <color theme="8"/>
        <rFont val="Calibri"/>
        <family val="2"/>
        <scheme val="minor"/>
      </rPr>
      <t>Note: Grantees can disregard the term "Central Office"; consider this part of your org.'s administrative team.</t>
    </r>
  </si>
  <si>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</si>
  <si>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OTHER SUPPORT SERVICES</t>
  </si>
  <si>
    <t>All other support services not properly classified elsewhere in the 2000 series.</t>
  </si>
  <si>
    <t>B</t>
  </si>
  <si>
    <r>
      <t xml:space="preserve">SCHOOL NUTRITION PROGRAM
</t>
    </r>
    <r>
      <rPr>
        <sz val="11"/>
        <color theme="8"/>
        <rFont val="Calibri"/>
        <family val="2"/>
        <scheme val="minor"/>
      </rPr>
      <t>Note: Grantees should not use this for food supplies; this refers to school cafeteria programs.</t>
    </r>
  </si>
  <si>
    <t>Activities concerned with providing food to students and staff.  This service area includes the preparation and serving of regular and incidental meals or snacks in connection with program activities and delivery of food.</t>
  </si>
  <si>
    <t>EDUCATIONAL MEDIA SERVICES</t>
  </si>
  <si>
    <t>Activities concerned with directing, managing and operating educational media centers.  Included are libraries, audio-visual services and educational television.</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</si>
  <si>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</si>
  <si>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</si>
  <si>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</si>
  <si>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</si>
  <si>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</si>
  <si>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</si>
  <si>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</si>
  <si>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</si>
  <si>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</si>
  <si>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</si>
  <si>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Summer</t>
  </si>
  <si>
    <t>Afterschool</t>
  </si>
  <si>
    <t>FY23</t>
  </si>
  <si>
    <t>ESSER III-ARP BOOST Grant</t>
  </si>
  <si>
    <t>Highlighted rows are suggested by GSAN as the most common  object codes for BOOST grantees</t>
  </si>
  <si>
    <t>Classification Name</t>
  </si>
  <si>
    <t>Sub Classification Name</t>
  </si>
  <si>
    <t>Personal Services - Salaries</t>
  </si>
  <si>
    <t>TEACHERS</t>
  </si>
  <si>
    <t>The contract salary of full-time and part-time teachers whose employment requires that they hold a valid Georgia teacher certificate.</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</si>
  <si>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</si>
  <si>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</si>
  <si>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PRINCIPAL</t>
  </si>
  <si>
    <t>Note: Grantees may consider this the organization's CEO/senior executive officer.</t>
  </si>
  <si>
    <t>ASSISTANT PRINCIPAL</t>
  </si>
  <si>
    <t>Note: Grantees may consider this the organization's deputy CEO/VP/Associate ED, etc.</t>
  </si>
  <si>
    <t>AIDES AND PARAPROFESSIONALS</t>
  </si>
  <si>
    <t>Salaries of aides and paraprofessionals (non-certified instructors) who assist or provide instruction in the classrooms or media centers.</t>
  </si>
  <si>
    <t>Salary Of Clerical Staff</t>
  </si>
  <si>
    <t>Salaries of clerical staff performing administrative support in any function.</t>
  </si>
  <si>
    <t>INTERPRETER</t>
  </si>
  <si>
    <t>Interprets spoken communication for hearing-impaired students.</t>
  </si>
  <si>
    <t>ACCOUNTANT</t>
  </si>
  <si>
    <t>TECHNOLOGY SPECIALIST</t>
  </si>
  <si>
    <t xml:space="preserve">Assists teachers with incorporating various types of technology into the instructional program. </t>
  </si>
  <si>
    <t>PLANNING &amp; EVALUATION PERSONNEL</t>
  </si>
  <si>
    <t>Manages or is otherwise employed in any aspect of the selection, identification, or appraisal of the overall goals, priorities, and objectives of the organization.</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</si>
  <si>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</si>
  <si>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</si>
  <si>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LIBRARIAN/MEDIA SPECIALIST</t>
  </si>
  <si>
    <t>Manages the use, purchasing, inventory of teaching and learning resources including books, non-print media, and equipment.</t>
  </si>
  <si>
    <t>Family Services/Parent Coordinator</t>
  </si>
  <si>
    <t>Supports the student, family, and school in the coordination and delivery of collaborative  based community services.</t>
  </si>
  <si>
    <t>BUS DRIVERS</t>
  </si>
  <si>
    <t>Salaries of full and part-time bus drivers.</t>
  </si>
  <si>
    <t>MAINTENANCE PERSONNEL, TRANSPORTATION MECHANIC, OT</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</si>
  <si>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</si>
  <si>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CUSTODIAL PERSONNEL</t>
  </si>
  <si>
    <t>Responsible for the overall cleaning of the facility.</t>
  </si>
  <si>
    <t>OTHER MANAGEMENT PERSONNEL</t>
  </si>
  <si>
    <t>Salaries which are not classifiable to one of the objects defined above. Director of Operations, Director of Instructional Services, Director of Youth Services, HR Director, FInance Director, etc.</t>
  </si>
  <si>
    <t>OTHER ADMINISTRATIVE PERSONNEL</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</si>
  <si>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</si>
  <si>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Personal Services - Benefits</t>
  </si>
  <si>
    <t>EMPLOYEE BENEFITS</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</si>
  <si>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</si>
  <si>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FICA</t>
  </si>
  <si>
    <t>Employer Share of FICA paid on behalf of employee.</t>
  </si>
  <si>
    <t>Unemployment Compensation</t>
  </si>
  <si>
    <t>Employer payment of Unemployment Insurance paid on behalf of employee.</t>
  </si>
  <si>
    <t>Workmen Compensation</t>
  </si>
  <si>
    <t>Employer payment of Workmen Compensation premiums paid on behalf of employee.</t>
  </si>
  <si>
    <t>Other Employee Benefits</t>
  </si>
  <si>
    <t>Other Employee Benefits paid by employer on behalf of employee.</t>
  </si>
  <si>
    <t>Purchased Professional &amp; Technical Services</t>
  </si>
  <si>
    <t>PURCHASED PROFESSIONAL AND TECHNICAL SERVICES</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</si>
  <si>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</si>
  <si>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Contracted Service -Administration</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</si>
  <si>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</si>
  <si>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Contracted Service - Teachers</t>
  </si>
  <si>
    <t/>
  </si>
  <si>
    <t>Contracted Service - Art,Music,P.E.</t>
  </si>
  <si>
    <t>Contracted Service -Technology Specialist</t>
  </si>
  <si>
    <t>DRUG AND ALCOHOL TESTING, Fingerprinting</t>
  </si>
  <si>
    <t>Expenditures for fingerprinting and drug/alcohol testing.  Does not include physicals.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</si>
  <si>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</si>
  <si>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</si>
  <si>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</si>
  <si>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</si>
  <si>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</si>
  <si>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Repair and Maintenance Services - Technology Related</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</si>
  <si>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</si>
  <si>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RENTAL OF LAND OR BUILDINGS</t>
  </si>
  <si>
    <t>Expenditures for leasing or renting land and buildings for both temporary and long-range use by the organization.</t>
  </si>
  <si>
    <t>RENTAL OF EQUIPMENT AND VEHICLES</t>
  </si>
  <si>
    <t>Expenditures for leasing or renting equipment or vehicles for both temporary and long-range use of the organization.</t>
  </si>
  <si>
    <t>RENTAL OF COMPUTER EQUIPMENT</t>
  </si>
  <si>
    <t>Expenditures for leasing or renting of computer equipment including CPUs, storage devices, printers, input devices, word processors, or other equipment needed for electronic computing.</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</si>
  <si>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</si>
  <si>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</si>
  <si>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</si>
  <si>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</si>
  <si>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</si>
  <si>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</si>
  <si>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</si>
  <si>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</si>
  <si>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</si>
  <si>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</si>
  <si>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</si>
  <si>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TRAVEL - EMPLOYEES</t>
  </si>
  <si>
    <t>Expenditures for transportation, meals, hotel, and other expenses associated with staff travel for the organization.  Consultants' travel is recorded in object 300.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</si>
  <si>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</si>
  <si>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</si>
  <si>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</si>
  <si>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</si>
  <si>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</si>
  <si>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</si>
  <si>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</si>
  <si>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</si>
  <si>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</si>
  <si>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</si>
  <si>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</si>
  <si>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</si>
  <si>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</si>
  <si>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Digital/Electronic Textbooks</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</si>
  <si>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</si>
  <si>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</si>
  <si>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</si>
  <si>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</si>
  <si>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</si>
  <si>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</si>
  <si>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r>
      <rPr>
        <sz val="11"/>
        <color rgb="FFFF0000"/>
        <rFont val="Calibri"/>
        <family val="2"/>
        <scheme val="minor"/>
      </rPr>
      <t>CAPITAL EXPENDITURE</t>
    </r>
    <r>
      <rPr>
        <sz val="11"/>
        <color theme="1"/>
        <rFont val="Calibri"/>
        <family val="2"/>
        <scheme val="minor"/>
      </rPr>
      <t xml:space="preserve">
PURCHASE OF EQUIPMENT - OTHER THAN BUSES AND COMPUTERS</t>
    </r>
  </si>
  <si>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</si>
  <si>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r>
      <rPr>
        <sz val="11"/>
        <color rgb="FFFF0000"/>
        <rFont val="Calibri"/>
        <family val="2"/>
        <scheme val="minor"/>
      </rPr>
      <t xml:space="preserve">CAPITAL EXPENDITURE
</t>
    </r>
    <r>
      <rPr>
        <sz val="11"/>
        <color theme="1"/>
        <rFont val="Calibri"/>
        <family val="2"/>
        <scheme val="minor"/>
      </rPr>
      <t>PURCHASE OR LEASE-PURCHASE OF BUSES</t>
    </r>
  </si>
  <si>
    <t>Expenditures for purchase or lease-purchase of buses to transport students are recorded under this code.</t>
  </si>
  <si>
    <r>
      <rPr>
        <sz val="11"/>
        <color rgb="FFFF0000"/>
        <rFont val="Calibri"/>
        <family val="2"/>
        <scheme val="minor"/>
      </rPr>
      <t>CAPITAL EXPENDITURE</t>
    </r>
    <r>
      <rPr>
        <sz val="11"/>
        <color theme="1"/>
        <rFont val="Calibri"/>
        <family val="2"/>
        <scheme val="minor"/>
      </rPr>
      <t xml:space="preserve">
PURCHASE OR LEASE-PURCHASE OF EQUIPMENT - TECHNOLOGY RELATED</t>
    </r>
  </si>
  <si>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</si>
  <si>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Other Objects</t>
  </si>
  <si>
    <t>DUES AND FEES</t>
  </si>
  <si>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</si>
  <si>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FEDERAL INDIRECT COST CHARGES</t>
  </si>
  <si>
    <t>Expenditures to record the indirect costs permitted under Federal grant administration rules and approved by the GaDOE.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</si>
  <si>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</si>
  <si>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</si>
  <si>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</si>
  <si>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</si>
  <si>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</si>
  <si>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</si>
  <si>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</si>
  <si>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</si>
  <si>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</si>
  <si>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</si>
  <si>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</si>
  <si>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</si>
  <si>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</si>
  <si>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</si>
  <si>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</si>
  <si>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</si>
  <si>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</si>
  <si>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Salary Of Secretarial Staff</t>
  </si>
  <si>
    <t xml:space="preserve">Salary of Secretarial Staff- (Account added for indirect cost calculation application). </t>
  </si>
  <si>
    <t>RESEARCH PERSONNEL</t>
  </si>
  <si>
    <t>Manages or is otherwise employed in any aspect of program research.</t>
  </si>
  <si>
    <t>ATHLETICS PERSONNEL</t>
  </si>
  <si>
    <t>Serves as or supports the system or school athletic program.  Manages and directs the athletics/sports program for the school system.</t>
  </si>
  <si>
    <t>LEGAL PERSONNEL</t>
  </si>
  <si>
    <t>Manages or is otherwise employed in any aspect of providing legal services for the school  system.</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</si>
  <si>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</si>
  <si>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</si>
  <si>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</si>
  <si>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</si>
  <si>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</si>
  <si>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</si>
  <si>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</si>
  <si>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</si>
  <si>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</si>
  <si>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</si>
  <si>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</si>
  <si>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</si>
  <si>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</si>
  <si>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</si>
  <si>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</si>
  <si>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</si>
  <si>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Graduation Coach</t>
  </si>
  <si>
    <t>Graduation Coaches  7044.</t>
  </si>
  <si>
    <t>REHABILITATION COUNSELOR</t>
  </si>
  <si>
    <t>Provides counseling, evaluations, or other services to secondary special education students for purpose of transition to post-secondary vocational placement.</t>
  </si>
  <si>
    <t>SCHOOL NUTRITION PROGRAM CAFETERIA</t>
  </si>
  <si>
    <t xml:space="preserve">Salaries of cafeteria managers, assistant managers, cafeteria workers or cashiers. </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</si>
  <si>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</si>
  <si>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</si>
  <si>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</si>
  <si>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</si>
  <si>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</si>
  <si>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</si>
  <si>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State Health Insurance</t>
  </si>
  <si>
    <t>Employer Share of State Health Insurance paid on behalf of the employee.</t>
  </si>
  <si>
    <t>Teachers Retirement System</t>
  </si>
  <si>
    <t>Employer share of TRS paid on behalf of employee.</t>
  </si>
  <si>
    <t>Employees Retirement System</t>
  </si>
  <si>
    <t>Employer share of ERS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</si>
  <si>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</si>
  <si>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</si>
  <si>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</si>
  <si>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</si>
  <si>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</si>
  <si>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</si>
  <si>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DENTAL</t>
  </si>
  <si>
    <t>LIFE</t>
  </si>
  <si>
    <t>ALTERNATIVE RETIREMENT</t>
  </si>
  <si>
    <t>SCHOOL BOARD MEMBERS PER DIEM</t>
  </si>
  <si>
    <t xml:space="preserve">The compensation paid to the members of the local board when paid with vendor check.  (Travel is paid in object 585).  </t>
  </si>
  <si>
    <t>Contracted Service -Counselors</t>
  </si>
  <si>
    <t>Contracted Service -Nursing Services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</si>
  <si>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</si>
  <si>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</si>
  <si>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</si>
  <si>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</si>
  <si>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</si>
  <si>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</si>
  <si>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</si>
  <si>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</si>
  <si>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OTHER RENTALS</t>
  </si>
  <si>
    <t>Expenditures for other rentals not classifiable under object 441 or 443.</t>
  </si>
  <si>
    <t>OTHER PURCHASED PROPERTY SERVICES</t>
  </si>
  <si>
    <t>Expenditures for other property services which are not classifiable to one of the objects described above.</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</si>
  <si>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</si>
  <si>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</si>
  <si>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</si>
  <si>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</si>
  <si>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</si>
  <si>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</si>
  <si>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</si>
  <si>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</si>
  <si>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</si>
  <si>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</si>
  <si>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</si>
  <si>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</si>
  <si>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</si>
  <si>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</si>
  <si>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</si>
  <si>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</si>
  <si>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</si>
  <si>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</si>
  <si>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</si>
  <si>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</si>
  <si>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</si>
  <si>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</si>
  <si>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</si>
  <si>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</si>
  <si>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</si>
  <si>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PURCHASED FOOD</t>
  </si>
  <si>
    <t xml:space="preserve">Food purchased for use in the nutrition aspects of the program. </t>
  </si>
  <si>
    <t>FOOD ACQUISITIONS - USDA</t>
  </si>
  <si>
    <t xml:space="preserve">The value of donated commodities received from the USDA. </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</si>
  <si>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</si>
  <si>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</si>
  <si>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</si>
  <si>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</si>
  <si>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BUILDING ACQUISITION, CONSTRUCTION, AND IMPROVEMENT</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</si>
  <si>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</si>
  <si>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r>
      <rPr>
        <sz val="11"/>
        <color rgb="FFFF0000"/>
        <rFont val="Calibri"/>
        <family val="2"/>
        <scheme val="minor"/>
      </rPr>
      <t>CAPITAL EXPENDITURE</t>
    </r>
    <r>
      <rPr>
        <sz val="11"/>
        <color theme="1"/>
        <rFont val="Calibri"/>
        <family val="2"/>
        <scheme val="minor"/>
      </rPr>
      <t xml:space="preserve">
Purchase of Software to be Capitalized</t>
    </r>
  </si>
  <si>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</si>
  <si>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</si>
  <si>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</si>
  <si>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</si>
  <si>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</si>
  <si>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</si>
  <si>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</si>
  <si>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</si>
  <si>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</si>
  <si>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</si>
  <si>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</si>
  <si>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</si>
  <si>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</si>
  <si>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</si>
  <si>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</si>
  <si>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</si>
  <si>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</si>
  <si>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</si>
  <si>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</si>
  <si>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</si>
  <si>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</si>
  <si>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</si>
  <si>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</si>
  <si>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</si>
  <si>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</si>
  <si>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</si>
  <si>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</si>
  <si>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</si>
  <si>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</si>
  <si>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</si>
  <si>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</si>
  <si>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</si>
  <si>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</si>
  <si>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</si>
  <si>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</si>
  <si>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</si>
  <si>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</si>
  <si>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</si>
  <si>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</si>
  <si>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</si>
  <si>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</si>
  <si>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</si>
  <si>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</si>
  <si>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</si>
  <si>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</si>
  <si>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</si>
  <si>
    <r>
      <t>Enter your Year 3 summer</t>
    </r>
    <r>
      <rPr>
        <b/>
        <i/>
        <sz val="11"/>
        <color theme="1"/>
        <rFont val="Calibri"/>
        <family val="2"/>
        <scheme val="minor"/>
      </rPr>
      <t xml:space="preserve"> </t>
    </r>
    <r>
      <rPr>
        <b/>
        <sz val="11"/>
        <color theme="1"/>
        <rFont val="Calibri"/>
        <family val="2"/>
        <scheme val="minor"/>
      </rPr>
      <t>award here:</t>
    </r>
  </si>
  <si>
    <t>&lt;== This is how much you were awarded for Year 3 summer only. Enter that here.</t>
  </si>
  <si>
    <t>GSAN NOTES</t>
  </si>
  <si>
    <t>Note that all unused Year 1 and Year summer funds remain available for subgrantee use in Year 3; however, they must remain notated as Year 1 or Year 2 for recordkeeping and audit purposes. You will not "roll" these funds over to Year 3 summer's budget.</t>
  </si>
  <si>
    <t>Year 3 SE Currently Budgeted:</t>
  </si>
  <si>
    <t>&lt;== This is automatically calculated from the budget worksheet.</t>
  </si>
  <si>
    <t>Year 3 SE Left to Budget:</t>
  </si>
  <si>
    <t>&lt;== If this amount is not $0.00 then the budget worksheet is over/under-budgeted.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</si>
</sst>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8"/>
      <color theme="1"/>
      <name val="Calibri"/>
      <family val="2"/>
      <scheme val="minor"/>
    </font>
    <font>
      <sz val="11"/>
      <color theme="8"/>
      <name val="Calibri"/>
      <family val="2"/>
      <scheme val="minor"/>
    </font>
    <font>
      <b/>
      <sz val="16"/>
      <color theme="1"/>
      <name val="Calibri"/>
      <family val="2"/>
      <scheme val="minor"/>
    </font>
    <font>
      <b/>
      <sz val="16"/>
      <color theme="0"/>
      <name val="Calibri"/>
      <family val="2"/>
      <scheme val="minor"/>
    </font>
    <font>
      <b/>
      <sz val="14"/>
      <color theme="8"/>
      <name val="Calibri"/>
      <family val="2"/>
      <scheme val="minor"/>
    </font>
    <font>
      <b/>
      <i/>
      <sz val="11"/>
      <color theme="1"/>
      <name val="Calibri"/>
      <family val="2"/>
      <scheme val="minor"/>
    </font>
    <font>
      <i/>
      <sz val="11"/>
      <color theme="3"/>
      <name val="Calibri"/>
      <family val="2"/>
      <scheme val="minor"/>
    </font>
    <font>
      <sz val="11"/>
      <color theme="3"/>
      <name val="Calibri"/>
      <family val="2"/>
      <scheme val="minor"/>
    </font>
    <font>
      <sz val="10"/>
      <color theme="3"/>
      <name val="Calibri"/>
      <family val="2"/>
      <scheme val="minor"/>
    </font>
    <font>
      <i/>
      <sz val="11"/>
      <color rgb="FFFF0000"/>
      <name val="Calibri"/>
      <family val="2"/>
      <scheme val="minor"/>
    </font>
    <font>
      <b/>
      <sz val="11"/>
      <color rgb="FFFF0000"/>
      <name val="Calibri"/>
      <family val="2"/>
      <scheme val="minor"/>
    </font>
    <font>
      <i/>
      <sz val="11"/>
      <color theme="9" tint="-0.499984740745262"/>
      <name val="Calibri"/>
      <family val="2"/>
      <scheme val="minor"/>
    </font>
    <font>
      <i/>
      <sz val="11"/>
      <color theme="0"/>
      <name val="Calibri"/>
      <family val="2"/>
      <scheme val="minor"/>
    </font>
    <font>
      <b/>
      <sz val="18"/>
      <color theme="0"/>
      <name val="Calibri"/>
      <family val="2"/>
      <scheme val="minor"/>
    </font>
    <font>
      <b/>
      <sz val="14"/>
      <color theme="0"/>
      <name val="Calibri"/>
      <family val="2"/>
      <scheme val="minor"/>
    </font>
    <font>
      <b/>
      <sz val="12"/>
      <color theme="1"/>
      <name val="Calibri"/>
      <family val="2"/>
      <scheme val="minor"/>
    </font>
    <font>
      <b/>
      <sz val="12"/>
      <color theme="4" tint="-0.249977111117893"/>
      <name val="Calibri"/>
      <family val="2"/>
      <scheme val="minor"/>
    </font>
    <font>
      <b/>
      <sz val="12"/>
      <color rgb="FF7030A0"/>
      <name val="Calibri"/>
      <family val="2"/>
      <scheme val="minor"/>
    </font>
    <font>
      <b/>
      <sz val="12"/>
      <color rgb="FF00B050"/>
      <name val="Calibri"/>
      <family val="2"/>
      <scheme val="minor"/>
    </font>
    <font>
      <b/>
      <sz val="12"/>
      <color rgb="FFFF0000"/>
      <name val="Calibri"/>
      <family val="2"/>
      <scheme val="minor"/>
    </font>
    <font>
      <b/>
      <sz val="12"/>
      <color theme="7" tint="-0.249977111117893"/>
      <name val="Calibri"/>
      <family val="2"/>
      <scheme val="minor"/>
    </font>
    <font>
      <b/>
      <sz val="12"/>
      <color rgb="FFFF33CC"/>
      <name val="Calibri"/>
      <family val="2"/>
      <scheme val="minor"/>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3"/>
        <bgColor indexed="64"/>
      </patternFill>
    </fill>
    <fill>
      <patternFill patternType="solid">
        <fgColor theme="4" tint="-0.49998474074526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0" fillId="34" borderId="0" xfId="0" applyFill="1"/>
    <xf numFmtId="0" fontId="18" fillId="35" borderId="13" xfId="0" applyFont="1" applyFill="1" applyBorder="1"/>
    <xf numFmtId="0" fontId="18" fillId="35" borderId="14" xfId="0" applyFont="1" applyFill="1" applyBorder="1"/>
    <xf numFmtId="0" fontId="0" fillId="0" borderId="10" xfId="0" applyBorder="1" applyAlignment="1">
      <alignment horizontal="left" vertical="center" wrapText="1"/>
    </xf>
    <xf numFmtId="0" fontId="18" fillId="37" borderId="0" xfId="0" applyFont="1" applyFill="1"/>
    <xf numFmtId="0" fontId="0" fillId="38" borderId="10" xfId="0" applyFill="1" applyBorder="1" applyAlignment="1">
      <alignment horizontal="center" vertical="center"/>
    </xf>
    <xf numFmtId="0" fontId="0" fillId="38" borderId="10" xfId="0" applyFill="1" applyBorder="1" applyAlignment="1">
      <alignment horizontal="center" vertical="center" wrapText="1"/>
    </xf>
    <xf numFmtId="0" fontId="0" fillId="0" borderId="10" xfId="0" applyBorder="1" applyAlignment="1">
      <alignment horizontal="center" vertical="center"/>
    </xf>
    <xf numFmtId="0" fontId="19" fillId="35" borderId="0" xfId="0" applyFont="1" applyFill="1" applyAlignment="1">
      <alignment horizontal="center" vertical="center"/>
    </xf>
    <xf numFmtId="0" fontId="16" fillId="0" borderId="0" xfId="0" applyFont="1"/>
    <xf numFmtId="0" fontId="13" fillId="0" borderId="0" xfId="0" applyFont="1"/>
    <xf numFmtId="0" fontId="17" fillId="0" borderId="0" xfId="0" applyFont="1"/>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37" borderId="14" xfId="0" applyFont="1" applyFill="1" applyBorder="1"/>
    <xf numFmtId="0" fontId="0" fillId="38" borderId="14" xfId="0" applyFill="1" applyBorder="1" applyAlignment="1">
      <alignment horizontal="center" vertical="center"/>
    </xf>
    <xf numFmtId="0" fontId="0" fillId="38" borderId="11" xfId="0" applyFill="1" applyBorder="1" applyAlignment="1">
      <alignment horizontal="center" vertical="center"/>
    </xf>
    <xf numFmtId="0" fontId="0" fillId="0" borderId="10" xfId="0" applyBorder="1" applyAlignment="1">
      <alignment horizontal="center" vertical="center" wrapText="1"/>
    </xf>
    <xf numFmtId="0" fontId="0" fillId="38" borderId="10" xfId="0" applyFill="1" applyBorder="1" applyAlignment="1">
      <alignment horizontal="left" vertical="center" wrapText="1"/>
    </xf>
    <xf numFmtId="0" fontId="21" fillId="38" borderId="10" xfId="0" applyFont="1" applyFill="1" applyBorder="1" applyAlignment="1">
      <alignment horizontal="left" vertical="center" wrapText="1"/>
    </xf>
    <xf numFmtId="0" fontId="0" fillId="0" borderId="17" xfId="0" applyBorder="1" applyAlignment="1">
      <alignment horizontal="left" vertical="center" wrapText="1"/>
    </xf>
    <xf numFmtId="0" fontId="0" fillId="38" borderId="10" xfId="0" applyFill="1" applyBorder="1" applyAlignment="1">
      <alignment horizontal="left" vertical="top" wrapText="1"/>
    </xf>
    <xf numFmtId="0" fontId="22" fillId="0" borderId="0" xfId="0" applyFont="1"/>
    <xf numFmtId="0" fontId="23" fillId="0" borderId="0" xfId="0" applyFont="1"/>
    <xf numFmtId="0" fontId="27" fillId="0" borderId="0" xfId="0" applyFont="1"/>
    <xf numFmtId="0" fontId="16" fillId="36" borderId="12" xfId="0" applyFont="1" applyFill="1" applyBorder="1" applyProtection="1">
      <protection locked="0"/>
    </xf>
    <xf numFmtId="0" fontId="0" fillId="36" borderId="19" xfId="0" applyFill="1" applyBorder="1" applyAlignment="1" applyProtection="1">
      <alignment wrapText="1"/>
      <protection locked="0"/>
    </xf>
    <xf numFmtId="0" fontId="16" fillId="0" borderId="0" xfId="0" applyFont="1" applyAlignment="1" applyProtection="1">
      <alignment wrapText="1"/>
      <protection locked="0"/>
    </xf>
    <xf numFmtId="0" fontId="16" fillId="33" borderId="14" xfId="0" applyFont="1" applyFill="1" applyBorder="1" applyAlignment="1" applyProtection="1">
      <alignment horizontal="center" vertical="center" wrapText="1"/>
      <protection locked="0"/>
    </xf>
    <xf numFmtId="0" fontId="16" fillId="33" borderId="13" xfId="0" applyFont="1" applyFill="1" applyBorder="1" applyAlignment="1" applyProtection="1">
      <alignment horizontal="center" vertical="center" wrapText="1"/>
      <protection locked="0"/>
    </xf>
    <xf numFmtId="0" fontId="16" fillId="33" borderId="15" xfId="0" applyFont="1" applyFill="1" applyBorder="1" applyAlignment="1" applyProtection="1">
      <alignment horizontal="center" vertical="center" wrapText="1"/>
      <protection locked="0"/>
    </xf>
    <xf numFmtId="0" fontId="0" fillId="0" borderId="0" xfId="0" applyProtection="1">
      <protection locked="0"/>
    </xf>
    <xf numFmtId="1" fontId="0" fillId="0" borderId="10" xfId="0" applyNumberFormat="1" applyBorder="1" applyAlignment="1" applyProtection="1">
      <alignment horizontal="left" vertical="center"/>
      <protection locked="0"/>
    </xf>
    <xf numFmtId="164" fontId="0" fillId="0" borderId="10" xfId="0" applyNumberFormat="1" applyBorder="1" applyAlignment="1" applyProtection="1">
      <alignment horizontal="left" vertical="center"/>
      <protection locked="0"/>
    </xf>
    <xf numFmtId="164" fontId="0" fillId="0" borderId="17" xfId="0" applyNumberFormat="1"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wrapText="1"/>
      <protection locked="0"/>
    </xf>
    <xf numFmtId="1" fontId="0" fillId="0" borderId="17" xfId="0" applyNumberForma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0" xfId="0" applyAlignment="1" applyProtection="1">
      <alignment wrapText="1"/>
      <protection locked="0"/>
    </xf>
    <xf numFmtId="164" fontId="0" fillId="0" borderId="17" xfId="0" applyNumberFormat="1" applyBorder="1" applyAlignment="1">
      <alignment horizontal="left" vertical="center"/>
    </xf>
    <xf numFmtId="164" fontId="0" fillId="34" borderId="0" xfId="0" applyNumberFormat="1" applyFill="1" applyProtection="1">
      <protection locked="0"/>
    </xf>
    <xf numFmtId="0" fontId="16" fillId="0" borderId="0" xfId="0" applyFont="1" applyAlignment="1">
      <alignment horizontal="right"/>
    </xf>
    <xf numFmtId="164" fontId="0" fillId="0" borderId="0" xfId="0" applyNumberFormat="1"/>
    <xf numFmtId="0" fontId="29" fillId="0" borderId="0" xfId="0" applyFont="1"/>
    <xf numFmtId="0" fontId="0" fillId="0" borderId="1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28" fillId="0" borderId="0" xfId="0" applyFont="1" applyProtection="1">
      <protection locked="0"/>
    </xf>
    <xf numFmtId="0" fontId="27" fillId="0" borderId="0" xfId="0" applyFont="1" applyProtection="1">
      <protection locked="0"/>
    </xf>
    <xf numFmtId="0" fontId="20" fillId="39" borderId="16" xfId="0" applyFont="1" applyFill="1" applyBorder="1" applyAlignment="1" applyProtection="1">
      <alignment horizontal="left" vertical="center"/>
      <protection locked="0"/>
    </xf>
    <xf numFmtId="0" fontId="0" fillId="39" borderId="17" xfId="0" applyFill="1" applyBorder="1" applyAlignment="1" applyProtection="1">
      <alignment horizontal="left" vertical="center"/>
      <protection locked="0"/>
    </xf>
    <xf numFmtId="0" fontId="0" fillId="39" borderId="17" xfId="0" applyFill="1" applyBorder="1" applyAlignment="1" applyProtection="1">
      <alignment horizontal="left" vertical="center" wrapText="1"/>
      <protection locked="0"/>
    </xf>
    <xf numFmtId="1"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lignment horizontal="left" vertical="center"/>
    </xf>
    <xf numFmtId="0" fontId="0" fillId="39" borderId="18" xfId="0" applyFill="1" applyBorder="1" applyAlignment="1" applyProtection="1">
      <alignment horizontal="left" vertical="center" wrapText="1"/>
      <protection locked="0"/>
    </xf>
    <xf numFmtId="0" fontId="31" fillId="0" borderId="0" xfId="0" applyFont="1"/>
    <xf numFmtId="0" fontId="24" fillId="0" borderId="0" xfId="0" applyFont="1" applyAlignment="1">
      <alignment vertical="center" wrapText="1"/>
    </xf>
    <xf numFmtId="0" fontId="16" fillId="0" borderId="21" xfId="0" applyFont="1" applyBorder="1"/>
    <xf numFmtId="164" fontId="0" fillId="0" borderId="0" xfId="0" applyNumberFormat="1" applyAlignment="1">
      <alignment horizontal="center"/>
    </xf>
    <xf numFmtId="164" fontId="0" fillId="40" borderId="0" xfId="0" applyNumberFormat="1" applyFill="1"/>
    <xf numFmtId="0" fontId="16" fillId="0" borderId="24" xfId="0" applyFont="1" applyBorder="1" applyAlignment="1">
      <alignment horizontal="right" vertical="center" wrapText="1"/>
    </xf>
    <xf numFmtId="0" fontId="16" fillId="0" borderId="23" xfId="0" applyFont="1" applyBorder="1" applyAlignment="1">
      <alignment horizontal="right" wrapText="1"/>
    </xf>
    <xf numFmtId="0" fontId="0" fillId="0" borderId="10" xfId="0" applyBorder="1" applyAlignment="1">
      <alignment vertical="center"/>
    </xf>
    <xf numFmtId="0" fontId="0" fillId="0" borderId="10" xfId="0" applyBorder="1" applyAlignment="1">
      <alignment vertical="center" wrapText="1"/>
    </xf>
    <xf numFmtId="0" fontId="0" fillId="0" borderId="21" xfId="0" applyBorder="1"/>
    <xf numFmtId="0" fontId="0" fillId="0" borderId="0" xfId="0" applyAlignment="1">
      <alignment horizontal="right"/>
    </xf>
    <xf numFmtId="164" fontId="0" fillId="0" borderId="0" xfId="0" applyNumberFormat="1" applyAlignment="1">
      <alignment horizontal="center" vertical="center"/>
    </xf>
    <xf numFmtId="0" fontId="14" fillId="0" borderId="0" xfId="0" applyFont="1" applyAlignment="1">
      <alignment wrapText="1"/>
    </xf>
    <xf numFmtId="164" fontId="0" fillId="36" borderId="11" xfId="0" applyNumberFormat="1" applyFill="1" applyBorder="1" applyAlignment="1" applyProtection="1">
      <alignment vertical="center"/>
      <protection locked="0"/>
    </xf>
    <xf numFmtId="164" fontId="0" fillId="0" borderId="0" xfId="0" applyNumberFormat="1" applyProtection="1">
      <protection locked="0"/>
    </xf>
    <xf numFmtId="164" fontId="0" fillId="36" borderId="11" xfId="0" applyNumberFormat="1" applyFill="1" applyBorder="1" applyAlignment="1">
      <alignment vertical="center"/>
    </xf>
    <xf numFmtId="0" fontId="34" fillId="42" borderId="23" xfId="0" applyFont="1" applyFill="1" applyBorder="1" applyAlignment="1">
      <alignment horizontal="center" vertical="center"/>
    </xf>
    <xf numFmtId="0" fontId="35" fillId="0" borderId="23" xfId="0" applyFont="1" applyBorder="1" applyAlignment="1">
      <alignment vertical="top" wrapText="1"/>
    </xf>
    <xf numFmtId="0" fontId="42" fillId="0" borderId="0" xfId="0" applyFont="1"/>
    <xf numFmtId="0" fontId="42"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33" fillId="41" borderId="0" xfId="0" applyFont="1" applyFill="1" applyAlignment="1">
      <alignment horizontal="center"/>
    </xf>
    <xf numFmtId="0" fontId="13" fillId="41" borderId="0" xfId="0" applyFont="1" applyFill="1" applyAlignment="1">
      <alignment horizontal="center" wrapText="1"/>
    </xf>
    <xf numFmtId="0" fontId="16" fillId="0" borderId="21" xfId="0" applyFont="1" applyBorder="1" applyAlignment="1">
      <alignment horizontal="center"/>
    </xf>
    <xf numFmtId="0" fontId="26" fillId="36" borderId="12" xfId="0" applyFont="1" applyFill="1" applyBorder="1" applyAlignment="1" applyProtection="1">
      <alignment horizontal="left" wrapText="1"/>
      <protection locked="0"/>
    </xf>
    <xf numFmtId="0" fontId="26" fillId="36" borderId="20" xfId="0" applyFont="1" applyFill="1" applyBorder="1" applyAlignment="1" applyProtection="1">
      <alignment horizontal="left" wrapText="1"/>
      <protection locked="0"/>
    </xf>
    <xf numFmtId="0" fontId="30" fillId="36" borderId="20" xfId="0" applyFont="1" applyFill="1" applyBorder="1" applyAlignment="1" applyProtection="1">
      <alignment horizontal="center" wrapText="1"/>
      <protection locked="0"/>
    </xf>
    <xf numFmtId="0" fontId="30" fillId="36" borderId="11" xfId="0" applyFont="1" applyFill="1" applyBorder="1" applyAlignment="1" applyProtection="1">
      <alignment horizontal="center" wrapText="1"/>
      <protection locked="0"/>
    </xf>
    <xf numFmtId="0" fontId="16" fillId="0" borderId="22" xfId="0" applyFont="1" applyBorder="1" applyAlignment="1">
      <alignment horizontal="left" wrapText="1"/>
    </xf>
    <xf numFmtId="0" fontId="16"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1">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0"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numFmt numFmtId="164" formatCode="&quot;$&quot;#,##0.00"/>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6A5D24-5340-4EB3-8C7D-0451623FA014}" name="Table48" displayName="Table48" ref="A6:C26" totalsRowShown="0">
  <autoFilter ref="A6:C26" xr:uid="{6DD55B73-2559-43D7-9C31-FC15B3D566A8}"/>
  <tableColumns count="3">
    <tableColumn id="1" xr3:uid="{0642BBB6-53B9-4258-97E9-5ACB6AC4C774}" name="Type"/>
    <tableColumn id="2" xr3:uid="{D50C6143-2453-4DA3-910A-AFA351179116}" name="Amount" dataDxfId="47"/>
    <tableColumn id="3" xr3:uid="{DD09E28F-CC10-4BBB-90B5-BF419F892618}" name="Brief Details (line item involved, description, etc.)" dataDxfId="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5A1852-B4F2-4131-AAD3-91C5DF37EF5F}" name="Table46479" displayName="Table46479" ref="A6:C26" totalsRowShown="0">
  <autoFilter ref="A6:C26" xr:uid="{8121EB7F-40A1-4358-9A46-E111CDBE5524}"/>
  <tableColumns count="3">
    <tableColumn id="1" xr3:uid="{F4BC3051-6B59-4FBF-B7E7-4B2D245BE46D}" name="Type" dataDxfId="42"/>
    <tableColumn id="2" xr3:uid="{DF0E39F3-E979-4A83-B986-8E7F4A08CFEE}" name="Amount" dataDxfId="41"/>
    <tableColumn id="3" xr3:uid="{20CC0A0A-AD95-43CE-8DFF-9AD33B1543D1}" name="Brief Details (line item involved, description, etc.)" dataDxfId="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99F547-462A-434F-ABC8-9E27228BAB89}" name="Table464" displayName="Table464" ref="A6:C26" totalsRowShown="0">
  <autoFilter ref="A6:C26" xr:uid="{8121EB7F-40A1-4358-9A46-E111CDBE5524}"/>
  <tableColumns count="3">
    <tableColumn id="1" xr3:uid="{DE5ACEEF-4229-4510-8939-8084D104A119}" name="Type" dataDxfId="36"/>
    <tableColumn id="2" xr3:uid="{AA157D14-FC15-497D-8A71-82C209A96F0A}" name="Amount" dataDxfId="35"/>
    <tableColumn id="3" xr3:uid="{B2775654-A9C4-44CF-9746-5EA77171A394}" name="Brief Details (line item involved, description, etc.)" dataDxfId="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35B1DF-C3ED-4ED1-B667-6082889D60E2}" name="Table3" displayName="Table3" ref="A2:I45" totalsRowCount="1" headerRowDxfId="33" dataDxfId="32" totalsRowDxfId="31" headerRowBorderDxfId="29" tableBorderDxfId="30" totalsRowBorderDxfId="28">
  <autoFilter ref="A2:I44" xr:uid="{9535B1DF-C3ED-4ED1-B667-6082889D60E2}"/>
  <tableColumns count="9">
    <tableColumn id="9" xr3:uid="{4B0206D2-0AC5-47BB-803B-6503CD7B52C2}" name="Type" totalsRowDxfId="27"/>
    <tableColumn id="1" xr3:uid="{CF48905A-E9A4-4DBE-8F74-C7922B4F4947}" name="Fiscal Year" totalsRowDxfId="26"/>
    <tableColumn id="2" xr3:uid="{DB7A1587-38C2-45E0-9364-0A9CE0191E06}" name="Grant Program" totalsRowDxfId="25"/>
    <tableColumn id="3" xr3:uid="{BB496516-061C-47F7-838B-A5BF2543DF51}" name="Function" totalsRowDxfId="24"/>
    <tableColumn id="4" xr3:uid="{36FEAB95-A169-4B49-99E0-BCA9DB2EB798}" name="Object" totalsRowDxfId="23"/>
    <tableColumn id="7" xr3:uid="{005661DA-9242-4731-9D4E-BD31A18B1645}" name="Units" totalsRowDxfId="22"/>
    <tableColumn id="8" xr3:uid="{A6B50A43-3FE9-490F-9AEC-44CC6BDD90DB}" name="Price" totalsRowDxfId="21"/>
    <tableColumn id="5" xr3:uid="{5B0C97FC-EAD5-483A-803D-69C2D579400E}" name="Amount" totalsRowFunction="sum" totalsRowDxfId="20">
      <calculatedColumnFormula>Table3[[#This Row],[Units]]*Table3[[#This Row],[Price]]</calculatedColumnFormula>
    </tableColumn>
    <tableColumn id="6" xr3:uid="{054D7BCE-AA4B-43C5-9B1F-1AF88CDB4579}" name="Description" totalsRowDxfId="19"/>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18" dataDxfId="17">
  <autoFilter ref="A2:E21" xr:uid="{BF7A9BD1-0A7F-4AE6-BC99-76E52C596C50}"/>
  <sortState xmlns:xlrd2="http://schemas.microsoft.com/office/spreadsheetml/2017/richdata2" ref="A3:E21">
    <sortCondition ref="A2:A21"/>
  </sortState>
  <tableColumns count="5">
    <tableColumn id="6" xr3:uid="{8F1D91C1-3A83-4A6E-A007-44C103A2A5B2}" name="#" dataDxfId="16"/>
    <tableColumn id="1" xr3:uid="{CBD951F8-8A33-447A-9DA2-2CECA0EA2632}" name="Classification" dataDxfId="15"/>
    <tableColumn id="3" xr3:uid="{8B815695-8BE1-4495-91A8-9A32D7150E44}" name="Code" dataDxfId="14"/>
    <tableColumn id="4" xr3:uid="{A67AA417-291C-4413-BB4E-999A3D61D699}" name="Name" dataDxfId="13"/>
    <tableColumn id="5" xr3:uid="{378866BA-C2EB-4E06-B3D5-48B6E3DB884E}" name="Description" dataDxfId="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1" dataDxfId="10" headerRowBorderDxfId="8" tableBorderDxfId="9" totalsRowBorderDxfId="7">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6"/>
    <tableColumn id="1" xr3:uid="{12BB30F7-A167-42BC-983D-4A698F862937}" name="Classification Name" dataDxfId="5"/>
    <tableColumn id="2" xr3:uid="{4C189985-53D0-4D65-AE1B-5FC0B9E17F7B}" name="Sub Classification Name" dataDxfId="4"/>
    <tableColumn id="3" xr3:uid="{359F173F-2BC5-40EE-B2A4-2C4A277411D4}" name="Code" dataDxfId="3"/>
    <tableColumn id="4" xr3:uid="{C4E11D48-6B0F-4EF5-9A4F-FB6CB3BBBC55}" name="Name" dataDxfId="2"/>
    <tableColumn id="5" xr3:uid="{05A802FD-9E52-4F98-AD46-F0CFDD8161C1}" name="Description"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D090-2C1E-4A06-A944-ECBC53DCFAD1}">
  <dimension ref="A1:E34"/>
  <sheetViews>
    <sheetView workbookViewId="0">
      <selection activeCell="C9" sqref="C9"/>
    </sheetView>
  </sheetViews>
  <sheetFormatPr defaultRowHeight="15"/>
  <cols>
    <col min="1" max="1" width="18.140625" customWidth="1"/>
    <col min="2" max="2" width="10.140625" bestFit="1" customWidth="1"/>
    <col min="3" max="3" width="78.85546875" customWidth="1"/>
    <col min="5" max="5" width="104.140625" customWidth="1"/>
  </cols>
  <sheetData>
    <row r="1" spans="1:5" ht="30.75" thickBot="1">
      <c r="A1" s="69" t="s">
        <v>0</v>
      </c>
      <c r="B1" s="78">
        <v>25000</v>
      </c>
      <c r="C1" s="70" t="s">
        <v>1</v>
      </c>
      <c r="E1" s="79" t="s">
        <v>2</v>
      </c>
    </row>
    <row r="2" spans="1:5" ht="266.45" customHeight="1" thickBot="1">
      <c r="A2" s="68" t="s">
        <v>3</v>
      </c>
      <c r="B2" s="78">
        <v>4000</v>
      </c>
      <c r="C2" s="71" t="s">
        <v>4</v>
      </c>
      <c r="E2" s="80" t="s">
        <v>5</v>
      </c>
    </row>
    <row r="3" spans="1:5" s="81" customFormat="1" ht="15" customHeight="1">
      <c r="A3"/>
      <c r="B3"/>
      <c r="C3"/>
    </row>
    <row r="4" spans="1:5" s="82" customFormat="1" ht="23.25">
      <c r="A4" s="85" t="s">
        <v>6</v>
      </c>
      <c r="B4" s="85"/>
      <c r="C4" s="85"/>
    </row>
    <row r="5" spans="1:5" s="81" customFormat="1" ht="82.9" customHeight="1">
      <c r="A5" s="86" t="s">
        <v>7</v>
      </c>
      <c r="B5" s="86"/>
      <c r="C5" s="86"/>
    </row>
    <row r="6" spans="1:5" s="81" customFormat="1" ht="18.75">
      <c r="A6" t="s">
        <v>8</v>
      </c>
      <c r="B6" t="s">
        <v>9</v>
      </c>
      <c r="C6" t="s">
        <v>10</v>
      </c>
    </row>
    <row r="7" spans="1:5" s="81" customFormat="1" ht="18.75">
      <c r="A7" t="s">
        <v>11</v>
      </c>
      <c r="B7" s="45">
        <v>2000</v>
      </c>
      <c r="C7" s="83" t="s">
        <v>12</v>
      </c>
      <c r="E7" s="84"/>
    </row>
    <row r="8" spans="1:5">
      <c r="A8" t="s">
        <v>13</v>
      </c>
      <c r="B8" s="45">
        <v>2000</v>
      </c>
      <c r="C8" s="83" t="s">
        <v>14</v>
      </c>
    </row>
    <row r="9" spans="1:5">
      <c r="A9" t="s">
        <v>15</v>
      </c>
      <c r="B9" s="45">
        <v>2000</v>
      </c>
      <c r="C9" s="83" t="s">
        <v>16</v>
      </c>
    </row>
    <row r="10" spans="1:5">
      <c r="A10" t="s">
        <v>17</v>
      </c>
      <c r="B10" s="45">
        <v>2000</v>
      </c>
      <c r="C10" s="83" t="s">
        <v>18</v>
      </c>
    </row>
    <row r="11" spans="1:5">
      <c r="B11" s="45"/>
      <c r="C11" s="83"/>
    </row>
    <row r="12" spans="1:5">
      <c r="B12" s="45"/>
      <c r="C12" s="83"/>
    </row>
    <row r="13" spans="1:5">
      <c r="B13" s="45"/>
      <c r="C13" s="83"/>
    </row>
    <row r="14" spans="1:5">
      <c r="B14" s="45"/>
      <c r="C14" s="83"/>
    </row>
    <row r="15" spans="1:5">
      <c r="B15" s="45"/>
      <c r="C15" s="83"/>
    </row>
    <row r="16" spans="1:5">
      <c r="B16" s="45"/>
      <c r="C16" s="83"/>
    </row>
    <row r="17" spans="1:3">
      <c r="B17" s="45"/>
      <c r="C17" s="83"/>
    </row>
    <row r="18" spans="1:3">
      <c r="B18" s="45"/>
      <c r="C18" s="83"/>
    </row>
    <row r="19" spans="1:3">
      <c r="B19" s="45"/>
      <c r="C19" s="83"/>
    </row>
    <row r="20" spans="1:3">
      <c r="B20" s="45"/>
      <c r="C20" s="83"/>
    </row>
    <row r="21" spans="1:3">
      <c r="B21" s="45"/>
      <c r="C21" s="83"/>
    </row>
    <row r="22" spans="1:3">
      <c r="B22" s="45"/>
      <c r="C22" s="83"/>
    </row>
    <row r="23" spans="1:3">
      <c r="B23" s="45"/>
      <c r="C23" s="83"/>
    </row>
    <row r="24" spans="1:3">
      <c r="B24" s="45"/>
      <c r="C24" s="83"/>
    </row>
    <row r="25" spans="1:3">
      <c r="B25" s="45"/>
      <c r="C25" s="83"/>
    </row>
    <row r="26" spans="1:3">
      <c r="B26" s="45"/>
      <c r="C26" s="83"/>
    </row>
    <row r="28" spans="1:3">
      <c r="A28" s="87" t="s">
        <v>19</v>
      </c>
      <c r="B28" s="87"/>
      <c r="C28" s="72"/>
    </row>
    <row r="29" spans="1:3">
      <c r="A29" s="73" t="s">
        <v>20</v>
      </c>
      <c r="B29" s="45">
        <f>SUMIF(Table48[Type],"Line Item Decrease",Table48[Amount])</f>
        <v>2000</v>
      </c>
    </row>
    <row r="30" spans="1:3">
      <c r="A30" s="73" t="s">
        <v>21</v>
      </c>
      <c r="B30" s="45">
        <f>SUMIF(Table48[Type],"Line Item Increase",Table48[Amount])</f>
        <v>2000</v>
      </c>
    </row>
    <row r="31" spans="1:3">
      <c r="A31" s="73" t="s">
        <v>22</v>
      </c>
      <c r="B31" s="45">
        <f>SUMIF(Table48[Type],"Line Item Removal",Table48[Amount])</f>
        <v>2000</v>
      </c>
    </row>
    <row r="32" spans="1:3">
      <c r="A32" s="73" t="s">
        <v>23</v>
      </c>
      <c r="B32" s="45">
        <f>SUMIF(Table48[Type],"New Line Item",Table48[Amount])</f>
        <v>2000</v>
      </c>
    </row>
    <row r="34" spans="1:3" ht="55.15" customHeight="1">
      <c r="A34" s="73"/>
      <c r="B34" s="74">
        <f>(B29+B31)-(B30+B32)</f>
        <v>0</v>
      </c>
      <c r="C34" s="75" t="s">
        <v>24</v>
      </c>
    </row>
  </sheetData>
  <sheetProtection algorithmName="SHA-512" hashValue="5NVrWPv9VExFAPmPGiuUhtOVdCHjCiRXXR/dAsEUC4XtyHFe4yDPc/lolj2qdbJk2xSdkUS9YmeWDyOEpzKNpQ==" saltValue="s63zq6qqlqtTgdRNfBIvDA==" spinCount="100000" sheet="1" objects="1" scenarios="1"/>
  <mergeCells count="3">
    <mergeCell ref="A4:C4"/>
    <mergeCell ref="A5:C5"/>
    <mergeCell ref="A28:B28"/>
  </mergeCells>
  <conditionalFormatting sqref="B34">
    <cfRule type="cellIs" dxfId="50" priority="1" operator="equal">
      <formula>0</formula>
    </cfRule>
    <cfRule type="cellIs" dxfId="49" priority="2" operator="lessThan">
      <formula>0</formula>
    </cfRule>
    <cfRule type="cellIs" dxfId="48" priority="3" operator="greaterThan">
      <formula>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443E-B55D-444A-A332-DC8A7381B46C}">
  <dimension ref="A1:C34"/>
  <sheetViews>
    <sheetView topLeftCell="A4" zoomScaleNormal="100" workbookViewId="0">
      <selection activeCell="B7" sqref="B7"/>
    </sheetView>
  </sheetViews>
  <sheetFormatPr defaultRowHeight="15"/>
  <cols>
    <col min="1" max="1" width="19.85546875" customWidth="1"/>
    <col min="2" max="2" width="13.140625" customWidth="1"/>
    <col min="3" max="3" width="78.85546875" customWidth="1"/>
  </cols>
  <sheetData>
    <row r="1" spans="1:3" ht="38.450000000000003" customHeight="1" thickBot="1">
      <c r="A1" s="69" t="s">
        <v>0</v>
      </c>
      <c r="B1" s="76"/>
      <c r="C1" s="70" t="s">
        <v>25</v>
      </c>
    </row>
    <row r="2" spans="1:3" ht="69" customHeight="1" thickBot="1">
      <c r="A2" s="68" t="s">
        <v>26</v>
      </c>
      <c r="B2" s="76"/>
      <c r="C2" s="71" t="s">
        <v>27</v>
      </c>
    </row>
    <row r="4" spans="1:3" ht="23.25">
      <c r="A4" s="85" t="s">
        <v>6</v>
      </c>
      <c r="B4" s="85"/>
      <c r="C4" s="85"/>
    </row>
    <row r="5" spans="1:3" ht="57.6" customHeight="1">
      <c r="A5" s="86" t="s">
        <v>28</v>
      </c>
      <c r="B5" s="86"/>
      <c r="C5" s="86"/>
    </row>
    <row r="6" spans="1:3">
      <c r="A6" t="s">
        <v>8</v>
      </c>
      <c r="B6" t="s">
        <v>9</v>
      </c>
      <c r="C6" t="s">
        <v>10</v>
      </c>
    </row>
    <row r="7" spans="1:3">
      <c r="A7" s="33"/>
      <c r="B7" s="77"/>
      <c r="C7" s="41"/>
    </row>
    <row r="8" spans="1:3">
      <c r="A8" s="33"/>
      <c r="B8" s="77"/>
      <c r="C8" s="41"/>
    </row>
    <row r="9" spans="1:3">
      <c r="A9" s="33"/>
      <c r="B9" s="77"/>
      <c r="C9" s="41"/>
    </row>
    <row r="10" spans="1:3">
      <c r="A10" s="33"/>
      <c r="B10" s="77"/>
      <c r="C10" s="41"/>
    </row>
    <row r="11" spans="1:3">
      <c r="A11" s="33"/>
      <c r="B11" s="77"/>
      <c r="C11" s="41"/>
    </row>
    <row r="12" spans="1:3">
      <c r="A12" s="33"/>
      <c r="B12" s="77"/>
      <c r="C12" s="41"/>
    </row>
    <row r="13" spans="1:3">
      <c r="A13" s="33"/>
      <c r="B13" s="77"/>
      <c r="C13" s="41"/>
    </row>
    <row r="14" spans="1:3">
      <c r="A14" s="33"/>
      <c r="B14" s="77"/>
      <c r="C14" s="41"/>
    </row>
    <row r="15" spans="1:3">
      <c r="A15" s="33"/>
      <c r="B15" s="77"/>
      <c r="C15" s="41"/>
    </row>
    <row r="16" spans="1:3">
      <c r="A16" s="33"/>
      <c r="B16" s="77"/>
      <c r="C16" s="41"/>
    </row>
    <row r="17" spans="1:3">
      <c r="A17" s="33"/>
      <c r="B17" s="77"/>
      <c r="C17" s="41"/>
    </row>
    <row r="18" spans="1:3">
      <c r="A18" s="33"/>
      <c r="B18" s="77"/>
      <c r="C18" s="41"/>
    </row>
    <row r="19" spans="1:3">
      <c r="A19" s="33"/>
      <c r="B19" s="77"/>
      <c r="C19" s="41"/>
    </row>
    <row r="20" spans="1:3">
      <c r="A20" s="33"/>
      <c r="B20" s="77"/>
      <c r="C20" s="41"/>
    </row>
    <row r="21" spans="1:3">
      <c r="A21" s="33"/>
      <c r="B21" s="77"/>
      <c r="C21" s="41"/>
    </row>
    <row r="22" spans="1:3">
      <c r="A22" s="33"/>
      <c r="B22" s="77"/>
      <c r="C22" s="41"/>
    </row>
    <row r="23" spans="1:3">
      <c r="A23" s="33"/>
      <c r="B23" s="77"/>
      <c r="C23" s="41"/>
    </row>
    <row r="24" spans="1:3">
      <c r="A24" s="33"/>
      <c r="B24" s="77"/>
      <c r="C24" s="41"/>
    </row>
    <row r="25" spans="1:3">
      <c r="A25" s="33"/>
      <c r="B25" s="77"/>
      <c r="C25" s="41"/>
    </row>
    <row r="26" spans="1:3">
      <c r="A26" s="33"/>
      <c r="B26" s="77"/>
      <c r="C26" s="41"/>
    </row>
    <row r="28" spans="1:3">
      <c r="A28" s="87" t="s">
        <v>19</v>
      </c>
      <c r="B28" s="87"/>
      <c r="C28" s="72"/>
    </row>
    <row r="29" spans="1:3">
      <c r="A29" s="73" t="s">
        <v>20</v>
      </c>
      <c r="B29" s="45">
        <f>SUMIF(Table46479[Type],"Line Item Decrease",Table46479[Amount])</f>
        <v>0</v>
      </c>
    </row>
    <row r="30" spans="1:3">
      <c r="A30" s="73" t="s">
        <v>21</v>
      </c>
      <c r="B30" s="45">
        <f>SUMIF(Table46479[Type],"Line Item Increase",Table46479[Amount])</f>
        <v>0</v>
      </c>
    </row>
    <row r="31" spans="1:3">
      <c r="A31" s="73" t="s">
        <v>22</v>
      </c>
      <c r="B31" s="45">
        <f>SUMIF(Table46479[Type],"Line Item Removal",Table46479[Amount])</f>
        <v>0</v>
      </c>
    </row>
    <row r="32" spans="1:3">
      <c r="A32" s="73" t="s">
        <v>23</v>
      </c>
      <c r="B32" s="45">
        <f>SUMIF(Table46479[Type],"New Line Item",Table46479[Amount])</f>
        <v>0</v>
      </c>
    </row>
    <row r="34" spans="1:3" ht="30">
      <c r="A34" s="73"/>
      <c r="B34" s="74">
        <f>(B29+B31)-(B30+B32)</f>
        <v>0</v>
      </c>
      <c r="C34" s="75" t="s">
        <v>24</v>
      </c>
    </row>
  </sheetData>
  <mergeCells count="3">
    <mergeCell ref="A4:C4"/>
    <mergeCell ref="A5:C5"/>
    <mergeCell ref="A28:B28"/>
  </mergeCells>
  <conditionalFormatting sqref="B34">
    <cfRule type="cellIs" dxfId="45" priority="1" operator="equal">
      <formula>0</formula>
    </cfRule>
    <cfRule type="cellIs" dxfId="44" priority="2" operator="lessThan">
      <formula>0</formula>
    </cfRule>
    <cfRule type="cellIs" dxfId="43"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0D8177D-F319-41AC-B28C-EB122DFCDA66}">
          <x14:formula1>
            <xm:f>Functions!$A$30:$A$33</xm:f>
          </x14:formula1>
          <xm:sqref>A7:A26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170C-8DA1-4F6D-8860-D8FA71FB91E6}">
  <dimension ref="A1:C34"/>
  <sheetViews>
    <sheetView zoomScaleNormal="100" workbookViewId="0">
      <selection activeCell="C15" sqref="C15"/>
    </sheetView>
  </sheetViews>
  <sheetFormatPr defaultRowHeight="15"/>
  <cols>
    <col min="1" max="1" width="19.85546875" customWidth="1"/>
    <col min="2" max="2" width="13.140625" customWidth="1"/>
    <col min="3" max="3" width="78.85546875" customWidth="1"/>
  </cols>
  <sheetData>
    <row r="1" spans="1:3" ht="38.450000000000003" customHeight="1" thickBot="1">
      <c r="A1" s="69" t="s">
        <v>29</v>
      </c>
      <c r="B1" s="76"/>
      <c r="C1" s="70" t="s">
        <v>30</v>
      </c>
    </row>
    <row r="2" spans="1:3" ht="69" customHeight="1" thickBot="1">
      <c r="A2" s="68" t="s">
        <v>31</v>
      </c>
      <c r="B2" s="76"/>
      <c r="C2" s="71" t="s">
        <v>32</v>
      </c>
    </row>
    <row r="4" spans="1:3" ht="23.25">
      <c r="A4" s="85" t="s">
        <v>33</v>
      </c>
      <c r="B4" s="85"/>
      <c r="C4" s="85"/>
    </row>
    <row r="5" spans="1:3" ht="57.6" customHeight="1">
      <c r="A5" s="86" t="s">
        <v>34</v>
      </c>
      <c r="B5" s="86"/>
      <c r="C5" s="86"/>
    </row>
    <row r="6" spans="1:3">
      <c r="A6" t="s">
        <v>8</v>
      </c>
      <c r="B6" t="s">
        <v>9</v>
      </c>
      <c r="C6" t="s">
        <v>10</v>
      </c>
    </row>
    <row r="7" spans="1:3">
      <c r="A7" s="33"/>
      <c r="B7" s="77"/>
      <c r="C7" s="41"/>
    </row>
    <row r="8" spans="1:3">
      <c r="A8" s="33"/>
      <c r="B8" s="77"/>
      <c r="C8" s="41"/>
    </row>
    <row r="9" spans="1:3">
      <c r="A9" s="33"/>
      <c r="B9" s="77"/>
      <c r="C9" s="41"/>
    </row>
    <row r="10" spans="1:3">
      <c r="A10" s="33"/>
      <c r="B10" s="77"/>
      <c r="C10" s="41"/>
    </row>
    <row r="11" spans="1:3">
      <c r="A11" s="33"/>
      <c r="B11" s="77"/>
      <c r="C11" s="41"/>
    </row>
    <row r="12" spans="1:3">
      <c r="A12" s="33"/>
      <c r="B12" s="77"/>
      <c r="C12" s="41"/>
    </row>
    <row r="13" spans="1:3">
      <c r="A13" s="33"/>
      <c r="B13" s="77"/>
      <c r="C13" s="41"/>
    </row>
    <row r="14" spans="1:3">
      <c r="A14" s="33"/>
      <c r="B14" s="77"/>
      <c r="C14" s="41"/>
    </row>
    <row r="15" spans="1:3">
      <c r="A15" s="33"/>
      <c r="B15" s="77"/>
      <c r="C15" s="41"/>
    </row>
    <row r="16" spans="1:3">
      <c r="A16" s="33"/>
      <c r="B16" s="77"/>
      <c r="C16" s="41"/>
    </row>
    <row r="17" spans="1:3">
      <c r="A17" s="33"/>
      <c r="B17" s="77"/>
      <c r="C17" s="41"/>
    </row>
    <row r="18" spans="1:3">
      <c r="A18" s="33"/>
      <c r="B18" s="77"/>
      <c r="C18" s="41"/>
    </row>
    <row r="19" spans="1:3">
      <c r="A19" s="33"/>
      <c r="B19" s="77"/>
      <c r="C19" s="41"/>
    </row>
    <row r="20" spans="1:3">
      <c r="A20" s="33"/>
      <c r="B20" s="77"/>
      <c r="C20" s="41"/>
    </row>
    <row r="21" spans="1:3">
      <c r="A21" s="33"/>
      <c r="B21" s="77"/>
      <c r="C21" s="41"/>
    </row>
    <row r="22" spans="1:3">
      <c r="A22" s="33"/>
      <c r="B22" s="77"/>
      <c r="C22" s="41"/>
    </row>
    <row r="23" spans="1:3">
      <c r="A23" s="33"/>
      <c r="B23" s="77"/>
      <c r="C23" s="41"/>
    </row>
    <row r="24" spans="1:3">
      <c r="A24" s="33"/>
      <c r="B24" s="77"/>
      <c r="C24" s="41"/>
    </row>
    <row r="25" spans="1:3">
      <c r="A25" s="33"/>
      <c r="B25" s="77"/>
      <c r="C25" s="41"/>
    </row>
    <row r="26" spans="1:3">
      <c r="A26" s="33"/>
      <c r="B26" s="77"/>
      <c r="C26" s="41"/>
    </row>
    <row r="28" spans="1:3">
      <c r="A28" s="87" t="s">
        <v>19</v>
      </c>
      <c r="B28" s="87"/>
      <c r="C28" s="72"/>
    </row>
    <row r="29" spans="1:3">
      <c r="A29" s="73" t="s">
        <v>20</v>
      </c>
      <c r="B29" s="45">
        <f>SUMIF(Table464[Type],"Line Item Decrease",Table464[Amount])</f>
        <v>0</v>
      </c>
    </row>
    <row r="30" spans="1:3">
      <c r="A30" s="73" t="s">
        <v>21</v>
      </c>
      <c r="B30" s="45">
        <f>SUMIF(Table464[Type],"Line Item Increase",Table464[Amount])</f>
        <v>0</v>
      </c>
    </row>
    <row r="31" spans="1:3">
      <c r="A31" s="73" t="s">
        <v>22</v>
      </c>
      <c r="B31" s="45">
        <f>SUMIF(Table464[Type],"Line Item Removal",Table464[Amount])</f>
        <v>0</v>
      </c>
    </row>
    <row r="32" spans="1:3">
      <c r="A32" s="73" t="s">
        <v>23</v>
      </c>
      <c r="B32" s="45">
        <f>SUMIF(Table464[Type],"New Line Item",Table464[Amount])</f>
        <v>0</v>
      </c>
    </row>
    <row r="34" spans="1:3" ht="30">
      <c r="A34" s="73"/>
      <c r="B34" s="74">
        <f>(B29+B31)-(B30+B32)</f>
        <v>0</v>
      </c>
      <c r="C34" s="75" t="s">
        <v>24</v>
      </c>
    </row>
  </sheetData>
  <mergeCells count="3">
    <mergeCell ref="A4:C4"/>
    <mergeCell ref="A5:C5"/>
    <mergeCell ref="A28:B28"/>
  </mergeCells>
  <conditionalFormatting sqref="B34">
    <cfRule type="cellIs" dxfId="39" priority="1" operator="equal">
      <formula>0</formula>
    </cfRule>
    <cfRule type="cellIs" dxfId="38" priority="2" operator="lessThan">
      <formula>0</formula>
    </cfRule>
    <cfRule type="cellIs" dxfId="37"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06CB8E-0ADD-4A08-B8B4-C7CEFE8CA33D}">
          <x14:formula1>
            <xm:f>Functions!$A$30:$A$33</xm:f>
          </x14:formula1>
          <xm:sqref>A7:A26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zoomScaleNormal="100" zoomScalePageLayoutView="115" workbookViewId="0">
      <selection activeCell="N4" sqref="N4"/>
    </sheetView>
  </sheetViews>
  <sheetFormatPr defaultColWidth="8.85546875" defaultRowHeight="15"/>
  <cols>
    <col min="1" max="1" width="7.85546875" style="33" customWidth="1"/>
    <col min="2" max="2" width="8.140625" style="41" customWidth="1"/>
    <col min="3" max="3" width="12.85546875" style="33" bestFit="1" customWidth="1"/>
    <col min="4" max="4" width="9.140625" style="33" customWidth="1"/>
    <col min="5" max="5" width="7.85546875" style="33" customWidth="1"/>
    <col min="6" max="6" width="7.42578125" style="41" customWidth="1"/>
    <col min="7" max="7" width="10.85546875" style="33" bestFit="1" customWidth="1"/>
    <col min="8" max="8" width="11" style="33" customWidth="1"/>
    <col min="9" max="9" width="51.85546875" style="33" customWidth="1"/>
    <col min="10" max="16384" width="8.85546875" style="33"/>
  </cols>
  <sheetData>
    <row r="1" spans="1:9" s="29" customFormat="1" ht="14.45" customHeight="1">
      <c r="A1" s="27" t="s">
        <v>35</v>
      </c>
      <c r="B1" s="28"/>
      <c r="C1" s="88" t="s">
        <v>36</v>
      </c>
      <c r="D1" s="89"/>
      <c r="E1" s="89"/>
      <c r="F1" s="89"/>
      <c r="G1" s="89"/>
      <c r="H1" s="90" t="s">
        <v>37</v>
      </c>
      <c r="I1" s="91"/>
    </row>
    <row r="2" spans="1:9" ht="30">
      <c r="A2" s="30" t="s">
        <v>8</v>
      </c>
      <c r="B2" s="31" t="s">
        <v>38</v>
      </c>
      <c r="C2" s="30" t="s">
        <v>39</v>
      </c>
      <c r="D2" s="30" t="s">
        <v>40</v>
      </c>
      <c r="E2" s="30" t="s">
        <v>41</v>
      </c>
      <c r="F2" s="30" t="s">
        <v>42</v>
      </c>
      <c r="G2" s="30" t="s">
        <v>43</v>
      </c>
      <c r="H2" s="30" t="s">
        <v>9</v>
      </c>
      <c r="I2" s="32" t="s">
        <v>44</v>
      </c>
    </row>
    <row r="3" spans="1:9">
      <c r="A3" s="49"/>
      <c r="B3" s="50"/>
      <c r="C3" s="51"/>
      <c r="D3" s="47"/>
      <c r="E3" s="47"/>
      <c r="F3" s="34"/>
      <c r="G3" s="35"/>
      <c r="H3" s="42">
        <f>Table3[[#This Row],[Units]]*Table3[[#This Row],[Price]]</f>
        <v>0</v>
      </c>
      <c r="I3" s="37"/>
    </row>
    <row r="4" spans="1:9">
      <c r="A4" s="49"/>
      <c r="B4" s="50"/>
      <c r="C4" s="51"/>
      <c r="D4" s="47"/>
      <c r="E4" s="47"/>
      <c r="F4" s="34"/>
      <c r="G4" s="35"/>
      <c r="H4" s="42">
        <f>Table3[[#This Row],[Units]]*Table3[[#This Row],[Price]]</f>
        <v>0</v>
      </c>
      <c r="I4" s="37"/>
    </row>
    <row r="5" spans="1:9">
      <c r="A5" s="49"/>
      <c r="B5" s="50"/>
      <c r="C5" s="51"/>
      <c r="D5" s="47"/>
      <c r="E5" s="47"/>
      <c r="F5" s="34"/>
      <c r="G5" s="35"/>
      <c r="H5" s="42">
        <f>Table3[[#This Row],[Units]]*Table3[[#This Row],[Price]]</f>
        <v>0</v>
      </c>
      <c r="I5" s="37"/>
    </row>
    <row r="6" spans="1:9">
      <c r="A6" s="49"/>
      <c r="B6" s="50"/>
      <c r="C6" s="51"/>
      <c r="D6" s="47"/>
      <c r="E6" s="47"/>
      <c r="F6" s="34"/>
      <c r="G6" s="35"/>
      <c r="H6" s="42">
        <f>Table3[[#This Row],[Units]]*Table3[[#This Row],[Price]]</f>
        <v>0</v>
      </c>
      <c r="I6" s="37"/>
    </row>
    <row r="7" spans="1:9">
      <c r="A7" s="49"/>
      <c r="B7" s="50"/>
      <c r="C7" s="51"/>
      <c r="D7" s="47"/>
      <c r="E7" s="47"/>
      <c r="F7" s="34"/>
      <c r="G7" s="35"/>
      <c r="H7" s="42">
        <f>Table3[[#This Row],[Units]]*Table3[[#This Row],[Price]]</f>
        <v>0</v>
      </c>
      <c r="I7" s="37"/>
    </row>
    <row r="8" spans="1:9">
      <c r="A8" s="49"/>
      <c r="B8" s="52"/>
      <c r="C8" s="51"/>
      <c r="D8" s="48"/>
      <c r="E8" s="48"/>
      <c r="F8" s="34"/>
      <c r="G8" s="36"/>
      <c r="H8" s="42">
        <f>Table3[[#This Row],[Units]]*Table3[[#This Row],[Price]]</f>
        <v>0</v>
      </c>
      <c r="I8" s="38"/>
    </row>
    <row r="9" spans="1:9">
      <c r="A9" s="49"/>
      <c r="B9" s="52"/>
      <c r="C9" s="51"/>
      <c r="D9" s="48"/>
      <c r="E9" s="48"/>
      <c r="F9" s="39"/>
      <c r="G9" s="36"/>
      <c r="H9" s="42">
        <f>Table3[[#This Row],[Units]]*Table3[[#This Row],[Price]]</f>
        <v>0</v>
      </c>
      <c r="I9" s="40"/>
    </row>
    <row r="10" spans="1:9">
      <c r="A10" s="49"/>
      <c r="B10" s="52"/>
      <c r="C10" s="51"/>
      <c r="D10" s="48"/>
      <c r="E10" s="48"/>
      <c r="F10" s="39"/>
      <c r="G10" s="36"/>
      <c r="H10" s="42">
        <f>Table3[[#This Row],[Units]]*Table3[[#This Row],[Price]]</f>
        <v>0</v>
      </c>
      <c r="I10" s="40"/>
    </row>
    <row r="11" spans="1:9">
      <c r="A11" s="49"/>
      <c r="B11" s="52"/>
      <c r="C11" s="51"/>
      <c r="D11" s="48"/>
      <c r="E11" s="48"/>
      <c r="F11" s="39"/>
      <c r="G11" s="36"/>
      <c r="H11" s="42">
        <f>Table3[[#This Row],[Units]]*Table3[[#This Row],[Price]]</f>
        <v>0</v>
      </c>
      <c r="I11" s="40"/>
    </row>
    <row r="12" spans="1:9">
      <c r="A12" s="49"/>
      <c r="B12" s="52"/>
      <c r="C12" s="53"/>
      <c r="D12" s="48"/>
      <c r="E12" s="48"/>
      <c r="F12" s="39"/>
      <c r="G12" s="36"/>
      <c r="H12" s="42">
        <f>Table3[[#This Row],[Units]]*Table3[[#This Row],[Price]]</f>
        <v>0</v>
      </c>
      <c r="I12" s="40"/>
    </row>
    <row r="13" spans="1:9">
      <c r="A13" s="49"/>
      <c r="B13" s="52"/>
      <c r="C13" s="53"/>
      <c r="D13" s="48"/>
      <c r="E13" s="48"/>
      <c r="F13" s="39"/>
      <c r="G13" s="36"/>
      <c r="H13" s="42">
        <f>Table3[[#This Row],[Units]]*Table3[[#This Row],[Price]]</f>
        <v>0</v>
      </c>
      <c r="I13" s="40"/>
    </row>
    <row r="14" spans="1:9">
      <c r="A14" s="49"/>
      <c r="B14" s="52"/>
      <c r="C14" s="53"/>
      <c r="D14" s="48"/>
      <c r="E14" s="48"/>
      <c r="F14" s="39"/>
      <c r="G14" s="36"/>
      <c r="H14" s="42">
        <f>Table3[[#This Row],[Units]]*Table3[[#This Row],[Price]]</f>
        <v>0</v>
      </c>
      <c r="I14" s="40"/>
    </row>
    <row r="15" spans="1:9">
      <c r="A15" s="49"/>
      <c r="B15" s="52"/>
      <c r="C15" s="53"/>
      <c r="D15" s="48"/>
      <c r="E15" s="48"/>
      <c r="F15" s="39"/>
      <c r="G15" s="36"/>
      <c r="H15" s="42">
        <f>Table3[[#This Row],[Units]]*Table3[[#This Row],[Price]]</f>
        <v>0</v>
      </c>
      <c r="I15" s="40"/>
    </row>
    <row r="16" spans="1:9">
      <c r="A16" s="49"/>
      <c r="B16" s="52"/>
      <c r="C16" s="53"/>
      <c r="D16" s="48"/>
      <c r="E16" s="48"/>
      <c r="F16" s="39"/>
      <c r="G16" s="36"/>
      <c r="H16" s="42">
        <f>Table3[[#This Row],[Units]]*Table3[[#This Row],[Price]]</f>
        <v>0</v>
      </c>
      <c r="I16" s="40"/>
    </row>
    <row r="17" spans="1:9">
      <c r="A17" s="49"/>
      <c r="B17" s="52"/>
      <c r="C17" s="53"/>
      <c r="D17" s="48"/>
      <c r="E17" s="48"/>
      <c r="F17" s="39"/>
      <c r="G17" s="36"/>
      <c r="H17" s="42">
        <f>Table3[[#This Row],[Units]]*Table3[[#This Row],[Price]]</f>
        <v>0</v>
      </c>
      <c r="I17" s="40"/>
    </row>
    <row r="18" spans="1:9">
      <c r="A18" s="49"/>
      <c r="B18" s="52"/>
      <c r="C18" s="53"/>
      <c r="D18" s="48"/>
      <c r="E18" s="48"/>
      <c r="F18" s="39"/>
      <c r="G18" s="36"/>
      <c r="H18" s="42">
        <f>Table3[[#This Row],[Units]]*Table3[[#This Row],[Price]]</f>
        <v>0</v>
      </c>
      <c r="I18" s="40"/>
    </row>
    <row r="19" spans="1:9">
      <c r="A19" s="49"/>
      <c r="B19" s="52"/>
      <c r="C19" s="53"/>
      <c r="D19" s="48"/>
      <c r="E19" s="48"/>
      <c r="F19" s="39"/>
      <c r="G19" s="36"/>
      <c r="H19" s="42">
        <f>Table3[[#This Row],[Units]]*Table3[[#This Row],[Price]]</f>
        <v>0</v>
      </c>
      <c r="I19" s="40"/>
    </row>
    <row r="20" spans="1:9">
      <c r="A20" s="49"/>
      <c r="B20" s="52"/>
      <c r="C20" s="53"/>
      <c r="D20" s="48"/>
      <c r="E20" s="48"/>
      <c r="F20" s="39"/>
      <c r="G20" s="36"/>
      <c r="H20" s="42">
        <f>Table3[[#This Row],[Units]]*Table3[[#This Row],[Price]]</f>
        <v>0</v>
      </c>
      <c r="I20" s="40"/>
    </row>
    <row r="21" spans="1:9">
      <c r="A21" s="49"/>
      <c r="B21" s="52"/>
      <c r="C21" s="53"/>
      <c r="D21" s="48"/>
      <c r="E21" s="48"/>
      <c r="F21" s="39"/>
      <c r="G21" s="36"/>
      <c r="H21" s="42">
        <f>Table3[[#This Row],[Units]]*Table3[[#This Row],[Price]]</f>
        <v>0</v>
      </c>
      <c r="I21" s="40"/>
    </row>
    <row r="22" spans="1:9">
      <c r="A22" s="49"/>
      <c r="B22" s="52"/>
      <c r="C22" s="53"/>
      <c r="D22" s="48"/>
      <c r="E22" s="48"/>
      <c r="F22" s="39"/>
      <c r="G22" s="36"/>
      <c r="H22" s="42">
        <f>Table3[[#This Row],[Units]]*Table3[[#This Row],[Price]]</f>
        <v>0</v>
      </c>
      <c r="I22" s="40"/>
    </row>
    <row r="23" spans="1:9">
      <c r="A23" s="49"/>
      <c r="B23" s="52"/>
      <c r="C23" s="53"/>
      <c r="D23" s="48"/>
      <c r="E23" s="48"/>
      <c r="F23" s="39"/>
      <c r="G23" s="36"/>
      <c r="H23" s="42">
        <f>Table3[[#This Row],[Units]]*Table3[[#This Row],[Price]]</f>
        <v>0</v>
      </c>
      <c r="I23" s="40"/>
    </row>
    <row r="24" spans="1:9">
      <c r="A24" s="49"/>
      <c r="B24" s="52"/>
      <c r="C24" s="53"/>
      <c r="D24" s="48"/>
      <c r="E24" s="48"/>
      <c r="F24" s="39"/>
      <c r="G24" s="36"/>
      <c r="H24" s="42">
        <f>Table3[[#This Row],[Units]]*Table3[[#This Row],[Price]]</f>
        <v>0</v>
      </c>
      <c r="I24" s="40"/>
    </row>
    <row r="25" spans="1:9">
      <c r="A25" s="49"/>
      <c r="B25" s="52"/>
      <c r="C25" s="53"/>
      <c r="D25" s="48"/>
      <c r="E25" s="48"/>
      <c r="F25" s="39"/>
      <c r="G25" s="36"/>
      <c r="H25" s="42">
        <f>Table3[[#This Row],[Units]]*Table3[[#This Row],[Price]]</f>
        <v>0</v>
      </c>
      <c r="I25" s="40"/>
    </row>
    <row r="26" spans="1:9">
      <c r="A26" s="49"/>
      <c r="B26" s="52"/>
      <c r="C26" s="53"/>
      <c r="D26" s="48"/>
      <c r="E26" s="48"/>
      <c r="F26" s="39"/>
      <c r="G26" s="36"/>
      <c r="H26" s="42">
        <f>Table3[[#This Row],[Units]]*Table3[[#This Row],[Price]]</f>
        <v>0</v>
      </c>
      <c r="I26" s="40"/>
    </row>
    <row r="27" spans="1:9">
      <c r="A27" s="49"/>
      <c r="B27" s="52"/>
      <c r="C27" s="53"/>
      <c r="D27" s="48"/>
      <c r="E27" s="48"/>
      <c r="F27" s="39"/>
      <c r="G27" s="36"/>
      <c r="H27" s="42">
        <f>Table3[[#This Row],[Units]]*Table3[[#This Row],[Price]]</f>
        <v>0</v>
      </c>
      <c r="I27" s="40"/>
    </row>
    <row r="28" spans="1:9">
      <c r="A28" s="49"/>
      <c r="B28" s="52"/>
      <c r="C28" s="53"/>
      <c r="D28" s="48"/>
      <c r="E28" s="48"/>
      <c r="F28" s="39"/>
      <c r="G28" s="36"/>
      <c r="H28" s="42">
        <f>Table3[[#This Row],[Units]]*Table3[[#This Row],[Price]]</f>
        <v>0</v>
      </c>
      <c r="I28" s="40"/>
    </row>
    <row r="29" spans="1:9">
      <c r="A29" s="49"/>
      <c r="B29" s="52"/>
      <c r="C29" s="53"/>
      <c r="D29" s="48"/>
      <c r="E29" s="48"/>
      <c r="F29" s="39"/>
      <c r="G29" s="36"/>
      <c r="H29" s="42">
        <f>Table3[[#This Row],[Units]]*Table3[[#This Row],[Price]]</f>
        <v>0</v>
      </c>
      <c r="I29" s="40"/>
    </row>
    <row r="30" spans="1:9">
      <c r="A30" s="49"/>
      <c r="B30" s="52"/>
      <c r="C30" s="53"/>
      <c r="D30" s="48"/>
      <c r="E30" s="48"/>
      <c r="F30" s="39"/>
      <c r="G30" s="36"/>
      <c r="H30" s="42">
        <f>Table3[[#This Row],[Units]]*Table3[[#This Row],[Price]]</f>
        <v>0</v>
      </c>
      <c r="I30" s="40"/>
    </row>
    <row r="31" spans="1:9">
      <c r="A31" s="49"/>
      <c r="B31" s="52"/>
      <c r="C31" s="53"/>
      <c r="D31" s="48"/>
      <c r="E31" s="48"/>
      <c r="F31" s="39"/>
      <c r="G31" s="36"/>
      <c r="H31" s="42">
        <f>Table3[[#This Row],[Units]]*Table3[[#This Row],[Price]]</f>
        <v>0</v>
      </c>
      <c r="I31" s="40"/>
    </row>
    <row r="32" spans="1:9">
      <c r="A32" s="49"/>
      <c r="B32" s="52"/>
      <c r="C32" s="53"/>
      <c r="D32" s="48"/>
      <c r="E32" s="48"/>
      <c r="F32" s="39"/>
      <c r="G32" s="36"/>
      <c r="H32" s="42">
        <f>Table3[[#This Row],[Units]]*Table3[[#This Row],[Price]]</f>
        <v>0</v>
      </c>
      <c r="I32" s="40"/>
    </row>
    <row r="33" spans="1:9">
      <c r="A33" s="49"/>
      <c r="B33" s="52"/>
      <c r="C33" s="53"/>
      <c r="D33" s="48"/>
      <c r="E33" s="48"/>
      <c r="F33" s="39"/>
      <c r="G33" s="36"/>
      <c r="H33" s="42">
        <f>Table3[[#This Row],[Units]]*Table3[[#This Row],[Price]]</f>
        <v>0</v>
      </c>
      <c r="I33" s="40"/>
    </row>
    <row r="34" spans="1:9">
      <c r="A34" s="49"/>
      <c r="B34" s="52"/>
      <c r="C34" s="53"/>
      <c r="D34" s="48"/>
      <c r="E34" s="48"/>
      <c r="F34" s="39"/>
      <c r="G34" s="36"/>
      <c r="H34" s="42">
        <f>Table3[[#This Row],[Units]]*Table3[[#This Row],[Price]]</f>
        <v>0</v>
      </c>
      <c r="I34" s="40"/>
    </row>
    <row r="35" spans="1:9">
      <c r="A35" s="49"/>
      <c r="B35" s="52"/>
      <c r="C35" s="53"/>
      <c r="D35" s="48"/>
      <c r="E35" s="48"/>
      <c r="F35" s="39"/>
      <c r="G35" s="36"/>
      <c r="H35" s="42">
        <f>Table3[[#This Row],[Units]]*Table3[[#This Row],[Price]]</f>
        <v>0</v>
      </c>
      <c r="I35" s="40"/>
    </row>
    <row r="36" spans="1:9">
      <c r="A36" s="49"/>
      <c r="B36" s="52"/>
      <c r="C36" s="53"/>
      <c r="D36" s="48"/>
      <c r="E36" s="48"/>
      <c r="F36" s="39"/>
      <c r="G36" s="36"/>
      <c r="H36" s="42">
        <f>Table3[[#This Row],[Units]]*Table3[[#This Row],[Price]]</f>
        <v>0</v>
      </c>
      <c r="I36" s="40"/>
    </row>
    <row r="37" spans="1:9">
      <c r="A37" s="49"/>
      <c r="B37" s="52"/>
      <c r="C37" s="53"/>
      <c r="D37" s="48"/>
      <c r="E37" s="48"/>
      <c r="F37" s="39"/>
      <c r="G37" s="36"/>
      <c r="H37" s="42">
        <f>Table3[[#This Row],[Units]]*Table3[[#This Row],[Price]]</f>
        <v>0</v>
      </c>
      <c r="I37" s="40"/>
    </row>
    <row r="38" spans="1:9">
      <c r="A38" s="49"/>
      <c r="B38" s="52"/>
      <c r="C38" s="53"/>
      <c r="D38" s="48"/>
      <c r="E38" s="48"/>
      <c r="F38" s="39"/>
      <c r="G38" s="36"/>
      <c r="H38" s="42">
        <f>Table3[[#This Row],[Units]]*Table3[[#This Row],[Price]]</f>
        <v>0</v>
      </c>
      <c r="I38" s="40"/>
    </row>
    <row r="39" spans="1:9">
      <c r="A39" s="49"/>
      <c r="B39" s="52"/>
      <c r="C39" s="53"/>
      <c r="D39" s="48"/>
      <c r="E39" s="48"/>
      <c r="F39" s="39"/>
      <c r="G39" s="36"/>
      <c r="H39" s="42">
        <f>Table3[[#This Row],[Units]]*Table3[[#This Row],[Price]]</f>
        <v>0</v>
      </c>
      <c r="I39" s="40"/>
    </row>
    <row r="40" spans="1:9">
      <c r="A40" s="49"/>
      <c r="B40" s="52"/>
      <c r="C40" s="53"/>
      <c r="D40" s="48"/>
      <c r="E40" s="48"/>
      <c r="F40" s="39"/>
      <c r="G40" s="36"/>
      <c r="H40" s="42">
        <f>Table3[[#This Row],[Units]]*Table3[[#This Row],[Price]]</f>
        <v>0</v>
      </c>
      <c r="I40" s="40"/>
    </row>
    <row r="41" spans="1:9">
      <c r="A41" s="49"/>
      <c r="B41" s="52"/>
      <c r="C41" s="53"/>
      <c r="D41" s="48"/>
      <c r="E41" s="48"/>
      <c r="F41" s="39"/>
      <c r="G41" s="36"/>
      <c r="H41" s="42">
        <f>Table3[[#This Row],[Units]]*Table3[[#This Row],[Price]]</f>
        <v>0</v>
      </c>
      <c r="I41" s="40"/>
    </row>
    <row r="42" spans="1:9">
      <c r="A42" s="49"/>
      <c r="B42" s="52"/>
      <c r="C42" s="53"/>
      <c r="D42" s="48"/>
      <c r="E42" s="48"/>
      <c r="F42" s="39"/>
      <c r="G42" s="36"/>
      <c r="H42" s="42">
        <f>Table3[[#This Row],[Units]]*Table3[[#This Row],[Price]]</f>
        <v>0</v>
      </c>
      <c r="I42" s="40"/>
    </row>
    <row r="43" spans="1:9">
      <c r="A43" s="49"/>
      <c r="B43" s="52"/>
      <c r="C43" s="53"/>
      <c r="D43" s="48"/>
      <c r="E43" s="48"/>
      <c r="F43" s="39"/>
      <c r="G43" s="36"/>
      <c r="H43" s="42">
        <f>Table3[[#This Row],[Units]]*Table3[[#This Row],[Price]]</f>
        <v>0</v>
      </c>
      <c r="I43" s="40"/>
    </row>
    <row r="44" spans="1:9">
      <c r="A44" s="49"/>
      <c r="B44" s="52"/>
      <c r="C44" s="53"/>
      <c r="D44" s="48"/>
      <c r="E44" s="48"/>
      <c r="F44" s="39"/>
      <c r="G44" s="36"/>
      <c r="H44" s="42">
        <f>Table3[[#This Row],[Units]]*Table3[[#This Row],[Price]]</f>
        <v>0</v>
      </c>
      <c r="I44" s="40"/>
    </row>
    <row r="45" spans="1:9">
      <c r="A45" s="56"/>
      <c r="B45" s="57"/>
      <c r="C45" s="58"/>
      <c r="D45" s="57"/>
      <c r="E45" s="57"/>
      <c r="F45" s="59"/>
      <c r="G45" s="60"/>
      <c r="H45" s="61">
        <f>SUBTOTAL(109,Table3[Amount])</f>
        <v>0</v>
      </c>
      <c r="I45" s="62"/>
    </row>
  </sheetData>
  <sheetProtection insertColumns="0" insertRows="0"/>
  <mergeCells count="2">
    <mergeCell ref="C1:G1"/>
    <mergeCell ref="H1:I1"/>
  </mergeCells>
  <pageMargins left="0.25" right="0.25" top="0.75" bottom="0.75" header="0.3" footer="0.3"/>
  <pageSetup orientation="landscape" r:id="rId1"/>
  <headerFooter differentFirst="1">
    <oddHeader>&amp;L&amp;"-,Bold"BOOST GRANTS PROGRAM&amp;C&amp;"-,Bold"&amp;18GaDOE Budget Drafting Template&amp;R&amp;"-,Bold"&amp;14Year 3 (2023-2024)</oddHeader>
    <oddFooter>&amp;LPage &amp;P of &amp;N&amp;R&amp;"-,Italic"Questions? Contact boost@georgiavoices.org</oddFooter>
    <firstHeader>&amp;L&amp;"-,Bold"&amp;14BOOST Grants Program&amp;C&amp;"-,Bold"&amp;14GaDOE Budget Drafting Template&amp;R&amp;"-,Bold"&amp;14 Year 3 (2023-2024) AFTERSCHOOL ONLY</firstHeader>
  </headerFooter>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4CD5532-84A5-4857-93A6-86A9ED231335}">
          <x14:formula1>
            <xm:f>Functions!$C$3:$C$21</xm:f>
          </x14:formula1>
          <xm:sqref>D3:D44</xm:sqref>
        </x14:dataValidation>
        <x14:dataValidation type="list" allowBlank="1" showInputMessage="1" showErrorMessage="1" xr:uid="{5C308327-923D-429B-8421-08D5F6D75FB7}">
          <x14:formula1>
            <xm:f>Objects!$D$3:$D$143</xm:f>
          </x14:formula1>
          <xm:sqref>E3:E44</xm:sqref>
        </x14:dataValidation>
        <x14:dataValidation type="list" allowBlank="1" showInputMessage="1" showErrorMessage="1" xr:uid="{0B18543C-ADD8-4E91-9BC4-7E1C63619441}">
          <x14:formula1>
            <xm:f>Functions!$A$26</xm:f>
          </x14:formula1>
          <xm:sqref>B3:B44</xm:sqref>
        </x14:dataValidation>
        <x14:dataValidation type="list" allowBlank="1" showInputMessage="1" showErrorMessage="1" xr:uid="{754F3FC8-928C-46AA-8404-837217EB37AA}">
          <x14:formula1>
            <xm:f>Functions!$A$28</xm:f>
          </x14:formula1>
          <xm:sqref>C3:C44</xm:sqref>
        </x14:dataValidation>
        <x14:dataValidation type="list" allowBlank="1" showInputMessage="1" showErrorMessage="1" xr:uid="{7D1EEA64-9EE1-4DE4-A586-EF5A86DE6838}">
          <x14:formula1>
            <xm:f>'Drop Down List'!$A$1</xm:f>
          </x14:formula1>
          <xm:sqref>A3:A44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3"/>
  <sheetViews>
    <sheetView topLeftCell="A3" zoomScale="70" zoomScaleNormal="70" zoomScalePageLayoutView="70" workbookViewId="0">
      <selection activeCell="G5" sqref="G5"/>
    </sheetView>
  </sheetViews>
  <sheetFormatPr defaultColWidth="16" defaultRowHeight="15" customHeight="1"/>
  <cols>
    <col min="1" max="1" width="27" hidden="1" customWidth="1"/>
    <col min="4" max="4" width="55.85546875" bestFit="1" customWidth="1"/>
    <col min="5" max="5" width="147.85546875" bestFit="1" customWidth="1"/>
  </cols>
  <sheetData>
    <row r="1" spans="1:5" ht="21">
      <c r="B1" s="24" t="s">
        <v>45</v>
      </c>
      <c r="C1" s="10"/>
      <c r="D1" s="10"/>
    </row>
    <row r="2" spans="1:5" ht="15" customHeight="1">
      <c r="A2" s="5" t="s">
        <v>46</v>
      </c>
      <c r="B2" s="9" t="s">
        <v>47</v>
      </c>
      <c r="C2" s="9" t="s">
        <v>48</v>
      </c>
      <c r="D2" s="9" t="s">
        <v>49</v>
      </c>
      <c r="E2" s="9" t="s">
        <v>44</v>
      </c>
    </row>
    <row r="3" spans="1:5" ht="60">
      <c r="A3" s="6" t="s">
        <v>50</v>
      </c>
      <c r="B3" s="6" t="s">
        <v>40</v>
      </c>
      <c r="C3" s="6">
        <v>1000</v>
      </c>
      <c r="D3" s="6" t="s">
        <v>51</v>
      </c>
      <c r="E3" s="20" t="s">
        <v>52</v>
      </c>
    </row>
    <row r="4" spans="1:5" ht="71.099999999999994" customHeight="1">
      <c r="A4" s="6" t="s">
        <v>50</v>
      </c>
      <c r="B4" s="6" t="s">
        <v>40</v>
      </c>
      <c r="C4" s="6">
        <v>2100</v>
      </c>
      <c r="D4" s="7" t="s">
        <v>53</v>
      </c>
      <c r="E4" s="20" t="s">
        <v>54</v>
      </c>
    </row>
    <row r="5" spans="1:5" ht="90">
      <c r="A5" s="6" t="s">
        <v>50</v>
      </c>
      <c r="B5" s="6" t="s">
        <v>40</v>
      </c>
      <c r="C5" s="6">
        <v>2210</v>
      </c>
      <c r="D5" s="6" t="s">
        <v>55</v>
      </c>
      <c r="E5" s="20" t="s">
        <v>56</v>
      </c>
    </row>
    <row r="6" spans="1:5" ht="45">
      <c r="A6" s="6" t="s">
        <v>50</v>
      </c>
      <c r="B6" s="6" t="s">
        <v>40</v>
      </c>
      <c r="C6" s="6">
        <v>2213</v>
      </c>
      <c r="D6" s="6" t="s">
        <v>57</v>
      </c>
      <c r="E6" s="20" t="s">
        <v>58</v>
      </c>
    </row>
    <row r="7" spans="1:5" ht="30">
      <c r="A7" s="6" t="s">
        <v>50</v>
      </c>
      <c r="B7" s="6" t="s">
        <v>40</v>
      </c>
      <c r="C7" s="6">
        <v>2230</v>
      </c>
      <c r="D7" s="6" t="s">
        <v>59</v>
      </c>
      <c r="E7" s="20" t="s">
        <v>60</v>
      </c>
    </row>
    <row r="8" spans="1:5" ht="71.45" customHeight="1">
      <c r="A8" s="6" t="s">
        <v>50</v>
      </c>
      <c r="B8" s="6" t="s">
        <v>40</v>
      </c>
      <c r="C8" s="6">
        <v>2300</v>
      </c>
      <c r="D8" s="6" t="s">
        <v>61</v>
      </c>
      <c r="E8" s="20" t="s">
        <v>62</v>
      </c>
    </row>
    <row r="9" spans="1:5" ht="45">
      <c r="A9" s="6" t="s">
        <v>50</v>
      </c>
      <c r="B9" s="6" t="s">
        <v>40</v>
      </c>
      <c r="C9" s="6">
        <v>2400</v>
      </c>
      <c r="D9" s="7" t="s">
        <v>63</v>
      </c>
      <c r="E9" s="20" t="s">
        <v>64</v>
      </c>
    </row>
    <row r="10" spans="1:5" ht="30">
      <c r="A10" s="6" t="s">
        <v>50</v>
      </c>
      <c r="B10" s="6" t="s">
        <v>40</v>
      </c>
      <c r="C10" s="6">
        <v>2500</v>
      </c>
      <c r="D10" s="6" t="s">
        <v>65</v>
      </c>
      <c r="E10" s="20" t="s">
        <v>66</v>
      </c>
    </row>
    <row r="11" spans="1:5" ht="45">
      <c r="A11" s="6" t="s">
        <v>50</v>
      </c>
      <c r="B11" s="6" t="s">
        <v>40</v>
      </c>
      <c r="C11" s="6">
        <v>2600</v>
      </c>
      <c r="D11" s="6" t="s">
        <v>67</v>
      </c>
      <c r="E11" s="20" t="s">
        <v>68</v>
      </c>
    </row>
    <row r="12" spans="1:5" ht="45">
      <c r="A12" s="6" t="s">
        <v>50</v>
      </c>
      <c r="B12" s="6" t="s">
        <v>40</v>
      </c>
      <c r="C12" s="6">
        <v>2700</v>
      </c>
      <c r="D12" s="6" t="s">
        <v>69</v>
      </c>
      <c r="E12" s="20" t="s">
        <v>70</v>
      </c>
    </row>
    <row r="13" spans="1:5" ht="45">
      <c r="A13" s="6" t="s">
        <v>50</v>
      </c>
      <c r="B13" s="6" t="s">
        <v>40</v>
      </c>
      <c r="C13" s="6">
        <v>2800</v>
      </c>
      <c r="D13" s="7" t="s">
        <v>71</v>
      </c>
      <c r="E13" s="20" t="s">
        <v>72</v>
      </c>
    </row>
    <row r="14" spans="1:5">
      <c r="A14" s="6" t="s">
        <v>50</v>
      </c>
      <c r="B14" s="6" t="s">
        <v>40</v>
      </c>
      <c r="C14" s="6">
        <v>2900</v>
      </c>
      <c r="D14" s="6" t="s">
        <v>73</v>
      </c>
      <c r="E14" s="20" t="s">
        <v>74</v>
      </c>
    </row>
    <row r="15" spans="1:5" ht="45">
      <c r="A15" s="8" t="s">
        <v>75</v>
      </c>
      <c r="B15" s="8" t="s">
        <v>40</v>
      </c>
      <c r="C15" s="8">
        <v>3100</v>
      </c>
      <c r="D15" s="19" t="s">
        <v>76</v>
      </c>
      <c r="E15" s="4" t="s">
        <v>77</v>
      </c>
    </row>
    <row r="16" spans="1:5">
      <c r="A16" s="8" t="s">
        <v>75</v>
      </c>
      <c r="B16" s="8" t="s">
        <v>40</v>
      </c>
      <c r="C16" s="8">
        <v>2220</v>
      </c>
      <c r="D16" s="8" t="s">
        <v>78</v>
      </c>
      <c r="E16" s="4" t="s">
        <v>79</v>
      </c>
    </row>
    <row r="17" spans="1:5" ht="30">
      <c r="A17" s="8" t="s">
        <v>75</v>
      </c>
      <c r="B17" s="8" t="s">
        <v>40</v>
      </c>
      <c r="C17" s="8">
        <v>3200</v>
      </c>
      <c r="D17" s="8" t="s">
        <v>80</v>
      </c>
      <c r="E17" s="4" t="s">
        <v>81</v>
      </c>
    </row>
    <row r="18" spans="1:5" ht="30">
      <c r="A18" s="8" t="s">
        <v>75</v>
      </c>
      <c r="B18" s="8" t="s">
        <v>40</v>
      </c>
      <c r="C18" s="8">
        <v>3300</v>
      </c>
      <c r="D18" s="8" t="s">
        <v>82</v>
      </c>
      <c r="E18" s="4" t="s">
        <v>83</v>
      </c>
    </row>
    <row r="19" spans="1:5" ht="30">
      <c r="A19" s="8" t="s">
        <v>75</v>
      </c>
      <c r="B19" s="8" t="s">
        <v>40</v>
      </c>
      <c r="C19" s="8">
        <v>4000</v>
      </c>
      <c r="D19" s="8" t="s">
        <v>84</v>
      </c>
      <c r="E19" s="4" t="s">
        <v>85</v>
      </c>
    </row>
    <row r="20" spans="1:5">
      <c r="A20" s="8" t="s">
        <v>75</v>
      </c>
      <c r="B20" s="8" t="s">
        <v>40</v>
      </c>
      <c r="C20" s="8">
        <v>5000</v>
      </c>
      <c r="D20" s="8" t="s">
        <v>86</v>
      </c>
      <c r="E20" s="4" t="s">
        <v>87</v>
      </c>
    </row>
    <row r="21" spans="1:5" ht="30">
      <c r="A21" s="8" t="s">
        <v>75</v>
      </c>
      <c r="B21" s="8" t="s">
        <v>40</v>
      </c>
      <c r="C21" s="8">
        <v>5100</v>
      </c>
      <c r="D21" s="8" t="s">
        <v>88</v>
      </c>
      <c r="E21" s="4" t="s">
        <v>89</v>
      </c>
    </row>
    <row r="22" spans="1:5" ht="15" customHeight="1">
      <c r="A22" s="26"/>
    </row>
    <row r="23" spans="1:5" ht="15" customHeight="1">
      <c r="A23" s="54" t="s">
        <v>90</v>
      </c>
    </row>
    <row r="24" spans="1:5" ht="15" customHeight="1">
      <c r="A24" s="54" t="s">
        <v>91</v>
      </c>
    </row>
    <row r="25" spans="1:5" ht="15" customHeight="1">
      <c r="A25" s="55"/>
    </row>
    <row r="26" spans="1:5" ht="15" customHeight="1">
      <c r="A26" s="55" t="s">
        <v>92</v>
      </c>
    </row>
    <row r="27" spans="1:5" ht="15" customHeight="1">
      <c r="A27" s="55"/>
    </row>
    <row r="28" spans="1:5" ht="15" customHeight="1">
      <c r="A28" s="55" t="s">
        <v>93</v>
      </c>
    </row>
    <row r="30" spans="1:5" ht="15" customHeight="1">
      <c r="A30" t="s">
        <v>13</v>
      </c>
    </row>
    <row r="31" spans="1:5" ht="15" customHeight="1">
      <c r="A31" s="55" t="s">
        <v>11</v>
      </c>
    </row>
    <row r="32" spans="1:5" ht="15" customHeight="1">
      <c r="A32" s="55" t="s">
        <v>15</v>
      </c>
    </row>
    <row r="33" spans="1:1" ht="15" customHeight="1">
      <c r="A33" s="55" t="s">
        <v>17</v>
      </c>
    </row>
  </sheetData>
  <sheetProtection algorithmName="SHA-512" hashValue="0WVsJzkj++2GuIFdz1iJFo8LFwjYJOVCLrDZJEN+i4LfXKNeTA+NGnaaxqCs4jCs81xSBi8AD+0dudIDOmSAlg==" saltValue="oVm5SyVKv3SrVc01bowWJQ==" spinCount="100000" sheet="1" objects="1" scenarios="1"/>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view="pageBreakPreview" topLeftCell="B1" zoomScale="85" zoomScaleNormal="85" zoomScaleSheetLayoutView="85" zoomScalePageLayoutView="85" workbookViewId="0">
      <selection activeCell="E27" sqref="E27"/>
    </sheetView>
  </sheetViews>
  <sheetFormatPr defaultColWidth="29.85546875" defaultRowHeight="15"/>
  <cols>
    <col min="1" max="1" width="11.85546875" hidden="1" customWidth="1"/>
    <col min="2" max="2" width="22.42578125" customWidth="1"/>
    <col min="3" max="3" width="41" bestFit="1" customWidth="1"/>
    <col min="4" max="4" width="7.5703125" bestFit="1" customWidth="1"/>
    <col min="5" max="5" width="64.5703125" bestFit="1" customWidth="1"/>
    <col min="6" max="6" width="151.140625" bestFit="1" customWidth="1"/>
  </cols>
  <sheetData>
    <row r="1" spans="1:6" ht="21">
      <c r="A1" s="11"/>
      <c r="B1" s="25" t="s">
        <v>94</v>
      </c>
      <c r="C1" s="12"/>
      <c r="D1" s="12"/>
      <c r="E1" s="12"/>
    </row>
    <row r="2" spans="1:6">
      <c r="A2" s="16" t="s">
        <v>46</v>
      </c>
      <c r="B2" s="2" t="s">
        <v>95</v>
      </c>
      <c r="C2" s="3" t="s">
        <v>96</v>
      </c>
      <c r="D2" s="3" t="s">
        <v>48</v>
      </c>
      <c r="E2" s="3" t="s">
        <v>49</v>
      </c>
      <c r="F2" s="3" t="s">
        <v>44</v>
      </c>
    </row>
    <row r="3" spans="1:6">
      <c r="A3" s="17" t="s">
        <v>50</v>
      </c>
      <c r="B3" s="18" t="s">
        <v>41</v>
      </c>
      <c r="C3" s="6" t="s">
        <v>97</v>
      </c>
      <c r="D3" s="6">
        <v>110</v>
      </c>
      <c r="E3" s="6" t="s">
        <v>98</v>
      </c>
      <c r="F3" s="20" t="s">
        <v>99</v>
      </c>
    </row>
    <row r="4" spans="1:6" ht="30">
      <c r="A4" s="6" t="s">
        <v>50</v>
      </c>
      <c r="B4" s="18" t="s">
        <v>41</v>
      </c>
      <c r="C4" s="6" t="s">
        <v>97</v>
      </c>
      <c r="D4" s="6">
        <v>116</v>
      </c>
      <c r="E4" s="6" t="s">
        <v>100</v>
      </c>
      <c r="F4" s="20" t="s">
        <v>101</v>
      </c>
    </row>
    <row r="5" spans="1:6">
      <c r="A5" s="6" t="s">
        <v>50</v>
      </c>
      <c r="B5" s="18" t="s">
        <v>41</v>
      </c>
      <c r="C5" s="6" t="s">
        <v>97</v>
      </c>
      <c r="D5" s="6">
        <v>130</v>
      </c>
      <c r="E5" s="6" t="s">
        <v>102</v>
      </c>
      <c r="F5" s="21" t="s">
        <v>103</v>
      </c>
    </row>
    <row r="6" spans="1:6">
      <c r="A6" s="6" t="s">
        <v>50</v>
      </c>
      <c r="B6" s="18" t="s">
        <v>41</v>
      </c>
      <c r="C6" s="6" t="s">
        <v>97</v>
      </c>
      <c r="D6" s="6">
        <v>131</v>
      </c>
      <c r="E6" s="6" t="s">
        <v>104</v>
      </c>
      <c r="F6" s="21" t="s">
        <v>105</v>
      </c>
    </row>
    <row r="7" spans="1:6">
      <c r="A7" s="6" t="s">
        <v>50</v>
      </c>
      <c r="B7" s="18" t="s">
        <v>41</v>
      </c>
      <c r="C7" s="6" t="s">
        <v>97</v>
      </c>
      <c r="D7" s="6">
        <v>140</v>
      </c>
      <c r="E7" s="6" t="s">
        <v>106</v>
      </c>
      <c r="F7" s="20" t="s">
        <v>107</v>
      </c>
    </row>
    <row r="8" spans="1:6">
      <c r="A8" s="6" t="s">
        <v>50</v>
      </c>
      <c r="B8" s="18" t="s">
        <v>41</v>
      </c>
      <c r="C8" s="6" t="s">
        <v>97</v>
      </c>
      <c r="D8" s="6">
        <v>142</v>
      </c>
      <c r="E8" s="6" t="s">
        <v>108</v>
      </c>
      <c r="F8" s="23" t="s">
        <v>109</v>
      </c>
    </row>
    <row r="9" spans="1:6">
      <c r="A9" s="6" t="s">
        <v>50</v>
      </c>
      <c r="B9" s="18" t="s">
        <v>41</v>
      </c>
      <c r="C9" s="6" t="s">
        <v>97</v>
      </c>
      <c r="D9" s="6">
        <v>145</v>
      </c>
      <c r="E9" s="6" t="s">
        <v>110</v>
      </c>
      <c r="F9" s="20" t="s">
        <v>111</v>
      </c>
    </row>
    <row r="10" spans="1:6">
      <c r="A10" s="6" t="s">
        <v>50</v>
      </c>
      <c r="B10" s="18" t="s">
        <v>41</v>
      </c>
      <c r="C10" s="6" t="s">
        <v>97</v>
      </c>
      <c r="D10" s="6">
        <v>148</v>
      </c>
      <c r="E10" s="6" t="s">
        <v>112</v>
      </c>
      <c r="F10" s="20"/>
    </row>
    <row r="11" spans="1:6">
      <c r="A11" s="6" t="s">
        <v>50</v>
      </c>
      <c r="B11" s="18" t="s">
        <v>41</v>
      </c>
      <c r="C11" s="6" t="s">
        <v>97</v>
      </c>
      <c r="D11" s="6">
        <v>161</v>
      </c>
      <c r="E11" s="6" t="s">
        <v>113</v>
      </c>
      <c r="F11" s="20" t="s">
        <v>114</v>
      </c>
    </row>
    <row r="12" spans="1:6">
      <c r="A12" s="6" t="s">
        <v>50</v>
      </c>
      <c r="B12" s="18" t="s">
        <v>41</v>
      </c>
      <c r="C12" s="6" t="s">
        <v>97</v>
      </c>
      <c r="D12" s="6">
        <v>162</v>
      </c>
      <c r="E12" s="6" t="s">
        <v>115</v>
      </c>
      <c r="F12" s="20" t="s">
        <v>116</v>
      </c>
    </row>
    <row r="13" spans="1:6" ht="30">
      <c r="A13" s="6" t="s">
        <v>50</v>
      </c>
      <c r="B13" s="18" t="s">
        <v>41</v>
      </c>
      <c r="C13" s="6" t="s">
        <v>97</v>
      </c>
      <c r="D13" s="6">
        <v>163</v>
      </c>
      <c r="E13" s="6" t="s">
        <v>117</v>
      </c>
      <c r="F13" s="20" t="s">
        <v>118</v>
      </c>
    </row>
    <row r="14" spans="1:6">
      <c r="A14" s="6" t="s">
        <v>50</v>
      </c>
      <c r="B14" s="18" t="s">
        <v>41</v>
      </c>
      <c r="C14" s="6" t="s">
        <v>97</v>
      </c>
      <c r="D14" s="6">
        <v>165</v>
      </c>
      <c r="E14" s="6" t="s">
        <v>119</v>
      </c>
      <c r="F14" s="20" t="s">
        <v>120</v>
      </c>
    </row>
    <row r="15" spans="1:6">
      <c r="A15" s="6" t="s">
        <v>50</v>
      </c>
      <c r="B15" s="18" t="s">
        <v>41</v>
      </c>
      <c r="C15" s="6" t="s">
        <v>97</v>
      </c>
      <c r="D15" s="6">
        <v>177</v>
      </c>
      <c r="E15" s="6" t="s">
        <v>121</v>
      </c>
      <c r="F15" s="20" t="s">
        <v>122</v>
      </c>
    </row>
    <row r="16" spans="1:6">
      <c r="A16" s="6" t="s">
        <v>50</v>
      </c>
      <c r="B16" s="18" t="s">
        <v>41</v>
      </c>
      <c r="C16" s="6" t="s">
        <v>97</v>
      </c>
      <c r="D16" s="6">
        <v>180</v>
      </c>
      <c r="E16" s="6" t="s">
        <v>123</v>
      </c>
      <c r="F16" s="20" t="s">
        <v>124</v>
      </c>
    </row>
    <row r="17" spans="1:6" ht="30">
      <c r="A17" s="6" t="s">
        <v>50</v>
      </c>
      <c r="B17" s="18" t="s">
        <v>41</v>
      </c>
      <c r="C17" s="6" t="s">
        <v>97</v>
      </c>
      <c r="D17" s="6">
        <v>181</v>
      </c>
      <c r="E17" s="6" t="s">
        <v>125</v>
      </c>
      <c r="F17" s="20" t="s">
        <v>126</v>
      </c>
    </row>
    <row r="18" spans="1:6">
      <c r="A18" s="6" t="s">
        <v>50</v>
      </c>
      <c r="B18" s="18" t="s">
        <v>41</v>
      </c>
      <c r="C18" s="6" t="s">
        <v>97</v>
      </c>
      <c r="D18" s="6">
        <v>186</v>
      </c>
      <c r="E18" s="6" t="s">
        <v>127</v>
      </c>
      <c r="F18" s="20" t="s">
        <v>128</v>
      </c>
    </row>
    <row r="19" spans="1:6" ht="30">
      <c r="A19" s="6" t="s">
        <v>50</v>
      </c>
      <c r="B19" s="18" t="s">
        <v>41</v>
      </c>
      <c r="C19" s="6" t="s">
        <v>97</v>
      </c>
      <c r="D19" s="6">
        <v>190</v>
      </c>
      <c r="E19" s="6" t="s">
        <v>129</v>
      </c>
      <c r="F19" s="20" t="s">
        <v>130</v>
      </c>
    </row>
    <row r="20" spans="1:6" ht="30">
      <c r="A20" s="6" t="s">
        <v>50</v>
      </c>
      <c r="B20" s="18" t="s">
        <v>41</v>
      </c>
      <c r="C20" s="6" t="s">
        <v>97</v>
      </c>
      <c r="D20" s="6">
        <v>191</v>
      </c>
      <c r="E20" s="6" t="s">
        <v>131</v>
      </c>
      <c r="F20" s="20" t="s">
        <v>132</v>
      </c>
    </row>
    <row r="21" spans="1:6" ht="60">
      <c r="A21" s="6" t="s">
        <v>50</v>
      </c>
      <c r="B21" s="18" t="s">
        <v>41</v>
      </c>
      <c r="C21" s="6" t="s">
        <v>133</v>
      </c>
      <c r="D21" s="6">
        <v>200</v>
      </c>
      <c r="E21" s="6" t="s">
        <v>134</v>
      </c>
      <c r="F21" s="20" t="s">
        <v>135</v>
      </c>
    </row>
    <row r="22" spans="1:6">
      <c r="A22" s="6" t="s">
        <v>50</v>
      </c>
      <c r="B22" s="18" t="s">
        <v>41</v>
      </c>
      <c r="C22" s="6" t="s">
        <v>133</v>
      </c>
      <c r="D22" s="6">
        <v>220</v>
      </c>
      <c r="E22" s="6" t="s">
        <v>136</v>
      </c>
      <c r="F22" s="20" t="s">
        <v>137</v>
      </c>
    </row>
    <row r="23" spans="1:6">
      <c r="A23" s="6" t="s">
        <v>50</v>
      </c>
      <c r="B23" s="18" t="s">
        <v>41</v>
      </c>
      <c r="C23" s="6" t="s">
        <v>133</v>
      </c>
      <c r="D23" s="6">
        <v>250</v>
      </c>
      <c r="E23" s="6" t="s">
        <v>138</v>
      </c>
      <c r="F23" s="20" t="s">
        <v>139</v>
      </c>
    </row>
    <row r="24" spans="1:6">
      <c r="A24" s="6" t="s">
        <v>50</v>
      </c>
      <c r="B24" s="18" t="s">
        <v>41</v>
      </c>
      <c r="C24" s="6" t="s">
        <v>133</v>
      </c>
      <c r="D24" s="6">
        <v>260</v>
      </c>
      <c r="E24" s="6" t="s">
        <v>140</v>
      </c>
      <c r="F24" s="20" t="s">
        <v>141</v>
      </c>
    </row>
    <row r="25" spans="1:6">
      <c r="A25" s="6" t="s">
        <v>50</v>
      </c>
      <c r="B25" s="18" t="s">
        <v>41</v>
      </c>
      <c r="C25" s="6" t="s">
        <v>133</v>
      </c>
      <c r="D25" s="6">
        <v>290</v>
      </c>
      <c r="E25" s="6" t="s">
        <v>142</v>
      </c>
      <c r="F25" s="20" t="s">
        <v>143</v>
      </c>
    </row>
    <row r="26" spans="1:6" ht="60">
      <c r="A26" s="6" t="s">
        <v>50</v>
      </c>
      <c r="B26" s="18" t="s">
        <v>41</v>
      </c>
      <c r="C26" s="6" t="s">
        <v>144</v>
      </c>
      <c r="D26" s="6">
        <v>300</v>
      </c>
      <c r="E26" s="6" t="s">
        <v>145</v>
      </c>
      <c r="F26" s="20" t="s">
        <v>146</v>
      </c>
    </row>
    <row r="27" spans="1:6" ht="45">
      <c r="A27" s="6" t="s">
        <v>50</v>
      </c>
      <c r="B27" s="18" t="s">
        <v>41</v>
      </c>
      <c r="C27" s="6" t="s">
        <v>144</v>
      </c>
      <c r="D27" s="6">
        <v>310</v>
      </c>
      <c r="E27" s="6" t="s">
        <v>147</v>
      </c>
      <c r="F27" s="20" t="s">
        <v>148</v>
      </c>
    </row>
    <row r="28" spans="1:6">
      <c r="A28" s="6" t="s">
        <v>50</v>
      </c>
      <c r="B28" s="18" t="s">
        <v>41</v>
      </c>
      <c r="C28" s="6" t="s">
        <v>144</v>
      </c>
      <c r="D28" s="6">
        <v>321</v>
      </c>
      <c r="E28" s="6" t="s">
        <v>149</v>
      </c>
      <c r="F28" s="20" t="s">
        <v>150</v>
      </c>
    </row>
    <row r="29" spans="1:6">
      <c r="A29" s="6" t="s">
        <v>50</v>
      </c>
      <c r="B29" s="18" t="s">
        <v>41</v>
      </c>
      <c r="C29" s="6" t="s">
        <v>144</v>
      </c>
      <c r="D29" s="6">
        <v>322</v>
      </c>
      <c r="E29" s="6" t="s">
        <v>151</v>
      </c>
      <c r="F29" s="20"/>
    </row>
    <row r="30" spans="1:6">
      <c r="A30" s="6" t="s">
        <v>50</v>
      </c>
      <c r="B30" s="18" t="s">
        <v>41</v>
      </c>
      <c r="C30" s="6" t="s">
        <v>144</v>
      </c>
      <c r="D30" s="6">
        <v>324</v>
      </c>
      <c r="E30" s="6" t="s">
        <v>152</v>
      </c>
      <c r="F30" s="20" t="s">
        <v>150</v>
      </c>
    </row>
    <row r="31" spans="1:6">
      <c r="A31" s="6" t="s">
        <v>50</v>
      </c>
      <c r="B31" s="18" t="s">
        <v>41</v>
      </c>
      <c r="C31" s="6" t="s">
        <v>144</v>
      </c>
      <c r="D31" s="6">
        <v>332</v>
      </c>
      <c r="E31" s="6" t="s">
        <v>153</v>
      </c>
      <c r="F31" s="20" t="s">
        <v>154</v>
      </c>
    </row>
    <row r="32" spans="1:6" ht="30">
      <c r="A32" s="6" t="s">
        <v>50</v>
      </c>
      <c r="B32" s="18" t="s">
        <v>41</v>
      </c>
      <c r="C32" s="6" t="s">
        <v>155</v>
      </c>
      <c r="D32" s="6">
        <v>410</v>
      </c>
      <c r="E32" s="6" t="s">
        <v>156</v>
      </c>
      <c r="F32" s="20" t="s">
        <v>157</v>
      </c>
    </row>
    <row r="33" spans="1:6" ht="57.95" customHeight="1">
      <c r="A33" s="6" t="s">
        <v>50</v>
      </c>
      <c r="B33" s="18" t="s">
        <v>41</v>
      </c>
      <c r="C33" s="6" t="s">
        <v>155</v>
      </c>
      <c r="D33" s="6">
        <v>430</v>
      </c>
      <c r="E33" s="6" t="s">
        <v>158</v>
      </c>
      <c r="F33" s="20" t="s">
        <v>159</v>
      </c>
    </row>
    <row r="34" spans="1:6" ht="30">
      <c r="A34" s="6" t="s">
        <v>50</v>
      </c>
      <c r="B34" s="18" t="s">
        <v>41</v>
      </c>
      <c r="C34" s="6" t="s">
        <v>155</v>
      </c>
      <c r="D34" s="6">
        <v>432</v>
      </c>
      <c r="E34" s="6" t="s">
        <v>160</v>
      </c>
      <c r="F34" s="20" t="s">
        <v>161</v>
      </c>
    </row>
    <row r="35" spans="1:6">
      <c r="A35" s="6" t="s">
        <v>50</v>
      </c>
      <c r="B35" s="18" t="s">
        <v>41</v>
      </c>
      <c r="C35" s="6" t="s">
        <v>155</v>
      </c>
      <c r="D35" s="6">
        <v>441</v>
      </c>
      <c r="E35" s="6" t="s">
        <v>162</v>
      </c>
      <c r="F35" s="20" t="s">
        <v>163</v>
      </c>
    </row>
    <row r="36" spans="1:6">
      <c r="A36" s="6" t="s">
        <v>50</v>
      </c>
      <c r="B36" s="18" t="s">
        <v>41</v>
      </c>
      <c r="C36" s="6" t="s">
        <v>155</v>
      </c>
      <c r="D36" s="6">
        <v>442</v>
      </c>
      <c r="E36" s="6" t="s">
        <v>164</v>
      </c>
      <c r="F36" s="20" t="s">
        <v>165</v>
      </c>
    </row>
    <row r="37" spans="1:6" ht="30">
      <c r="A37" s="6" t="s">
        <v>50</v>
      </c>
      <c r="B37" s="18" t="s">
        <v>41</v>
      </c>
      <c r="C37" s="6" t="s">
        <v>155</v>
      </c>
      <c r="D37" s="6">
        <v>443</v>
      </c>
      <c r="E37" s="6" t="s">
        <v>166</v>
      </c>
      <c r="F37" s="20" t="s">
        <v>167</v>
      </c>
    </row>
    <row r="38" spans="1:6" ht="60">
      <c r="A38" s="6" t="s">
        <v>50</v>
      </c>
      <c r="B38" s="18" t="s">
        <v>41</v>
      </c>
      <c r="C38" s="6" t="s">
        <v>168</v>
      </c>
      <c r="D38" s="6">
        <v>511</v>
      </c>
      <c r="E38" s="6" t="s">
        <v>169</v>
      </c>
      <c r="F38" s="20" t="s">
        <v>170</v>
      </c>
    </row>
    <row r="39" spans="1:6" ht="30">
      <c r="A39" s="6" t="s">
        <v>50</v>
      </c>
      <c r="B39" s="18" t="s">
        <v>41</v>
      </c>
      <c r="C39" s="6" t="s">
        <v>168</v>
      </c>
      <c r="D39" s="6">
        <v>519</v>
      </c>
      <c r="E39" s="6" t="s">
        <v>171</v>
      </c>
      <c r="F39" s="20" t="s">
        <v>172</v>
      </c>
    </row>
    <row r="40" spans="1:6" ht="30">
      <c r="A40" s="6" t="s">
        <v>50</v>
      </c>
      <c r="B40" s="18" t="s">
        <v>41</v>
      </c>
      <c r="C40" s="6" t="s">
        <v>168</v>
      </c>
      <c r="D40" s="6">
        <v>520</v>
      </c>
      <c r="E40" s="6" t="s">
        <v>173</v>
      </c>
      <c r="F40" s="20" t="s">
        <v>174</v>
      </c>
    </row>
    <row r="41" spans="1:6" ht="60">
      <c r="A41" s="6" t="s">
        <v>50</v>
      </c>
      <c r="B41" s="18" t="s">
        <v>41</v>
      </c>
      <c r="C41" s="6" t="s">
        <v>168</v>
      </c>
      <c r="D41" s="6">
        <v>530</v>
      </c>
      <c r="E41" s="6" t="s">
        <v>175</v>
      </c>
      <c r="F41" s="20" t="s">
        <v>176</v>
      </c>
    </row>
    <row r="42" spans="1:6" ht="30">
      <c r="A42" s="6" t="s">
        <v>50</v>
      </c>
      <c r="B42" s="18" t="s">
        <v>41</v>
      </c>
      <c r="C42" s="6" t="s">
        <v>168</v>
      </c>
      <c r="D42" s="6">
        <v>532</v>
      </c>
      <c r="E42" s="6" t="s">
        <v>177</v>
      </c>
      <c r="F42" s="20" t="s">
        <v>178</v>
      </c>
    </row>
    <row r="43" spans="1:6">
      <c r="A43" s="6" t="s">
        <v>50</v>
      </c>
      <c r="B43" s="18" t="s">
        <v>41</v>
      </c>
      <c r="C43" s="6" t="s">
        <v>168</v>
      </c>
      <c r="D43" s="6">
        <v>580</v>
      </c>
      <c r="E43" s="6" t="s">
        <v>179</v>
      </c>
      <c r="F43" s="20" t="s">
        <v>180</v>
      </c>
    </row>
    <row r="44" spans="1:6" ht="45">
      <c r="A44" s="6" t="s">
        <v>50</v>
      </c>
      <c r="B44" s="18" t="s">
        <v>41</v>
      </c>
      <c r="C44" s="6" t="s">
        <v>181</v>
      </c>
      <c r="D44" s="6">
        <v>610</v>
      </c>
      <c r="E44" s="6" t="s">
        <v>182</v>
      </c>
      <c r="F44" s="20" t="s">
        <v>183</v>
      </c>
    </row>
    <row r="45" spans="1:6" ht="60">
      <c r="A45" s="6" t="s">
        <v>50</v>
      </c>
      <c r="B45" s="18" t="s">
        <v>41</v>
      </c>
      <c r="C45" s="6" t="s">
        <v>181</v>
      </c>
      <c r="D45" s="6">
        <v>611</v>
      </c>
      <c r="E45" s="6" t="s">
        <v>184</v>
      </c>
      <c r="F45" s="20" t="s">
        <v>185</v>
      </c>
    </row>
    <row r="46" spans="1:6" ht="30">
      <c r="A46" s="6" t="s">
        <v>50</v>
      </c>
      <c r="B46" s="18" t="s">
        <v>41</v>
      </c>
      <c r="C46" s="6" t="s">
        <v>181</v>
      </c>
      <c r="D46" s="6">
        <v>612</v>
      </c>
      <c r="E46" s="6" t="s">
        <v>186</v>
      </c>
      <c r="F46" s="20" t="s">
        <v>187</v>
      </c>
    </row>
    <row r="47" spans="1:6" ht="30">
      <c r="A47" s="6" t="s">
        <v>50</v>
      </c>
      <c r="B47" s="18" t="s">
        <v>41</v>
      </c>
      <c r="C47" s="6" t="s">
        <v>181</v>
      </c>
      <c r="D47" s="6">
        <v>615</v>
      </c>
      <c r="E47" s="6" t="s">
        <v>188</v>
      </c>
      <c r="F47" s="20" t="s">
        <v>189</v>
      </c>
    </row>
    <row r="48" spans="1:6" ht="30">
      <c r="A48" s="6" t="s">
        <v>50</v>
      </c>
      <c r="B48" s="18" t="s">
        <v>41</v>
      </c>
      <c r="C48" s="6" t="s">
        <v>181</v>
      </c>
      <c r="D48" s="6">
        <v>616</v>
      </c>
      <c r="E48" s="6" t="s">
        <v>190</v>
      </c>
      <c r="F48" s="20" t="s">
        <v>191</v>
      </c>
    </row>
    <row r="49" spans="1:6">
      <c r="A49" s="6" t="s">
        <v>50</v>
      </c>
      <c r="B49" s="18" t="s">
        <v>41</v>
      </c>
      <c r="C49" s="6" t="s">
        <v>181</v>
      </c>
      <c r="D49" s="6">
        <v>620</v>
      </c>
      <c r="E49" s="6" t="s">
        <v>192</v>
      </c>
      <c r="F49" s="20" t="s">
        <v>193</v>
      </c>
    </row>
    <row r="50" spans="1:6" ht="60">
      <c r="A50" s="6" t="s">
        <v>50</v>
      </c>
      <c r="B50" s="18" t="s">
        <v>41</v>
      </c>
      <c r="C50" s="6" t="s">
        <v>181</v>
      </c>
      <c r="D50" s="6">
        <v>640</v>
      </c>
      <c r="E50" s="6" t="s">
        <v>194</v>
      </c>
      <c r="F50" s="20" t="s">
        <v>195</v>
      </c>
    </row>
    <row r="51" spans="1:6" ht="30">
      <c r="A51" s="6" t="s">
        <v>50</v>
      </c>
      <c r="B51" s="18" t="s">
        <v>41</v>
      </c>
      <c r="C51" s="6" t="s">
        <v>181</v>
      </c>
      <c r="D51" s="6">
        <v>641</v>
      </c>
      <c r="E51" s="6" t="s">
        <v>196</v>
      </c>
      <c r="F51" s="20" t="s">
        <v>197</v>
      </c>
    </row>
    <row r="52" spans="1:6" ht="30">
      <c r="A52" s="6" t="s">
        <v>50</v>
      </c>
      <c r="B52" s="18" t="s">
        <v>41</v>
      </c>
      <c r="C52" s="6" t="s">
        <v>181</v>
      </c>
      <c r="D52" s="6">
        <v>642</v>
      </c>
      <c r="E52" s="6" t="s">
        <v>198</v>
      </c>
      <c r="F52" s="20" t="s">
        <v>199</v>
      </c>
    </row>
    <row r="53" spans="1:6" ht="60">
      <c r="A53" s="6" t="s">
        <v>50</v>
      </c>
      <c r="B53" s="18" t="s">
        <v>41</v>
      </c>
      <c r="C53" s="6" t="s">
        <v>200</v>
      </c>
      <c r="D53" s="6">
        <v>730</v>
      </c>
      <c r="E53" s="7" t="s">
        <v>201</v>
      </c>
      <c r="F53" s="20" t="s">
        <v>202</v>
      </c>
    </row>
    <row r="54" spans="1:6" ht="30">
      <c r="A54" s="6" t="s">
        <v>50</v>
      </c>
      <c r="B54" s="18" t="s">
        <v>41</v>
      </c>
      <c r="C54" s="6" t="s">
        <v>200</v>
      </c>
      <c r="D54" s="6">
        <v>732</v>
      </c>
      <c r="E54" s="7" t="s">
        <v>203</v>
      </c>
      <c r="F54" s="20" t="s">
        <v>204</v>
      </c>
    </row>
    <row r="55" spans="1:6" ht="45">
      <c r="A55" s="6" t="s">
        <v>50</v>
      </c>
      <c r="B55" s="18" t="s">
        <v>41</v>
      </c>
      <c r="C55" s="6" t="s">
        <v>200</v>
      </c>
      <c r="D55" s="6">
        <v>734</v>
      </c>
      <c r="E55" s="7" t="s">
        <v>205</v>
      </c>
      <c r="F55" s="20" t="s">
        <v>206</v>
      </c>
    </row>
    <row r="56" spans="1:6" ht="45">
      <c r="A56" s="6" t="s">
        <v>50</v>
      </c>
      <c r="B56" s="18" t="s">
        <v>41</v>
      </c>
      <c r="C56" s="6" t="s">
        <v>207</v>
      </c>
      <c r="D56" s="6">
        <v>810</v>
      </c>
      <c r="E56" s="6" t="s">
        <v>208</v>
      </c>
      <c r="F56" s="20" t="s">
        <v>209</v>
      </c>
    </row>
    <row r="57" spans="1:6">
      <c r="A57" s="6" t="s">
        <v>50</v>
      </c>
      <c r="B57" s="18" t="s">
        <v>41</v>
      </c>
      <c r="C57" s="6" t="s">
        <v>207</v>
      </c>
      <c r="D57" s="6">
        <v>880</v>
      </c>
      <c r="E57" s="6" t="s">
        <v>210</v>
      </c>
      <c r="F57" s="20" t="s">
        <v>211</v>
      </c>
    </row>
    <row r="58" spans="1:6">
      <c r="A58" s="8" t="s">
        <v>75</v>
      </c>
      <c r="B58" s="13" t="s">
        <v>41</v>
      </c>
      <c r="C58" s="8" t="s">
        <v>97</v>
      </c>
      <c r="D58" s="8">
        <v>111</v>
      </c>
      <c r="E58" s="8" t="s">
        <v>212</v>
      </c>
      <c r="F58" s="4" t="s">
        <v>213</v>
      </c>
    </row>
    <row r="59" spans="1:6">
      <c r="A59" s="8" t="s">
        <v>75</v>
      </c>
      <c r="B59" s="13" t="s">
        <v>41</v>
      </c>
      <c r="C59" s="8" t="s">
        <v>97</v>
      </c>
      <c r="D59" s="8">
        <v>112</v>
      </c>
      <c r="E59" s="8" t="s">
        <v>214</v>
      </c>
      <c r="F59" s="4" t="s">
        <v>215</v>
      </c>
    </row>
    <row r="60" spans="1:6">
      <c r="A60" s="8" t="s">
        <v>75</v>
      </c>
      <c r="B60" s="13" t="s">
        <v>41</v>
      </c>
      <c r="C60" s="8" t="s">
        <v>97</v>
      </c>
      <c r="D60" s="8">
        <v>113</v>
      </c>
      <c r="E60" s="8" t="s">
        <v>216</v>
      </c>
      <c r="F60" s="4" t="s">
        <v>217</v>
      </c>
    </row>
    <row r="61" spans="1:6" ht="30">
      <c r="A61" s="8" t="s">
        <v>75</v>
      </c>
      <c r="B61" s="13" t="s">
        <v>41</v>
      </c>
      <c r="C61" s="8" t="s">
        <v>97</v>
      </c>
      <c r="D61" s="8">
        <v>114</v>
      </c>
      <c r="E61" s="8" t="s">
        <v>216</v>
      </c>
      <c r="F61" s="4" t="s">
        <v>218</v>
      </c>
    </row>
    <row r="62" spans="1:6">
      <c r="A62" s="8" t="s">
        <v>75</v>
      </c>
      <c r="B62" s="13" t="s">
        <v>41</v>
      </c>
      <c r="C62" s="8" t="s">
        <v>97</v>
      </c>
      <c r="D62" s="8">
        <v>115</v>
      </c>
      <c r="E62" s="8" t="s">
        <v>219</v>
      </c>
      <c r="F62" s="4" t="s">
        <v>220</v>
      </c>
    </row>
    <row r="63" spans="1:6">
      <c r="A63" s="8" t="s">
        <v>75</v>
      </c>
      <c r="B63" s="13" t="s">
        <v>41</v>
      </c>
      <c r="C63" s="8" t="s">
        <v>97</v>
      </c>
      <c r="D63" s="8">
        <v>117</v>
      </c>
      <c r="E63" s="8" t="s">
        <v>221</v>
      </c>
      <c r="F63" s="4" t="s">
        <v>222</v>
      </c>
    </row>
    <row r="64" spans="1:6">
      <c r="A64" s="8" t="s">
        <v>75</v>
      </c>
      <c r="B64" s="13" t="s">
        <v>41</v>
      </c>
      <c r="C64" s="8" t="s">
        <v>97</v>
      </c>
      <c r="D64" s="8">
        <v>118</v>
      </c>
      <c r="E64" s="8" t="s">
        <v>223</v>
      </c>
      <c r="F64" s="4" t="s">
        <v>224</v>
      </c>
    </row>
    <row r="65" spans="1:6">
      <c r="A65" s="8" t="s">
        <v>75</v>
      </c>
      <c r="B65" s="13" t="s">
        <v>41</v>
      </c>
      <c r="C65" s="8" t="s">
        <v>97</v>
      </c>
      <c r="D65" s="8">
        <v>120</v>
      </c>
      <c r="E65" s="8" t="s">
        <v>225</v>
      </c>
      <c r="F65" s="4" t="s">
        <v>226</v>
      </c>
    </row>
    <row r="66" spans="1:6" ht="105">
      <c r="A66" s="8" t="s">
        <v>75</v>
      </c>
      <c r="B66" s="13" t="s">
        <v>41</v>
      </c>
      <c r="C66" s="8" t="s">
        <v>97</v>
      </c>
      <c r="D66" s="8">
        <v>121</v>
      </c>
      <c r="E66" s="8" t="s">
        <v>227</v>
      </c>
      <c r="F66" s="4" t="s">
        <v>228</v>
      </c>
    </row>
    <row r="67" spans="1:6">
      <c r="A67" s="8" t="s">
        <v>75</v>
      </c>
      <c r="B67" s="13" t="s">
        <v>41</v>
      </c>
      <c r="C67" s="8" t="s">
        <v>97</v>
      </c>
      <c r="D67" s="8">
        <v>141</v>
      </c>
      <c r="E67" s="8" t="s">
        <v>229</v>
      </c>
      <c r="F67" s="4" t="s">
        <v>230</v>
      </c>
    </row>
    <row r="68" spans="1:6">
      <c r="A68" s="8" t="s">
        <v>75</v>
      </c>
      <c r="B68" s="13" t="s">
        <v>41</v>
      </c>
      <c r="C68" s="8" t="s">
        <v>97</v>
      </c>
      <c r="D68" s="8">
        <v>143</v>
      </c>
      <c r="E68" s="8" t="s">
        <v>231</v>
      </c>
      <c r="F68" s="4" t="s">
        <v>232</v>
      </c>
    </row>
    <row r="69" spans="1:6">
      <c r="A69" s="8" t="s">
        <v>75</v>
      </c>
      <c r="B69" s="13" t="s">
        <v>41</v>
      </c>
      <c r="C69" s="8" t="s">
        <v>97</v>
      </c>
      <c r="D69" s="8">
        <v>146</v>
      </c>
      <c r="E69" s="8" t="s">
        <v>233</v>
      </c>
      <c r="F69" s="4" t="s">
        <v>234</v>
      </c>
    </row>
    <row r="70" spans="1:6">
      <c r="A70" s="8" t="s">
        <v>75</v>
      </c>
      <c r="B70" s="13" t="s">
        <v>41</v>
      </c>
      <c r="C70" s="8" t="s">
        <v>97</v>
      </c>
      <c r="D70" s="8">
        <v>151</v>
      </c>
      <c r="E70" s="8" t="s">
        <v>235</v>
      </c>
      <c r="F70" s="4" t="s">
        <v>236</v>
      </c>
    </row>
    <row r="71" spans="1:6" ht="45">
      <c r="A71" s="8" t="s">
        <v>75</v>
      </c>
      <c r="B71" s="13" t="s">
        <v>41</v>
      </c>
      <c r="C71" s="8" t="s">
        <v>97</v>
      </c>
      <c r="D71" s="8">
        <v>164</v>
      </c>
      <c r="E71" s="8" t="s">
        <v>237</v>
      </c>
      <c r="F71" s="4" t="s">
        <v>238</v>
      </c>
    </row>
    <row r="72" spans="1:6">
      <c r="A72" s="8" t="s">
        <v>75</v>
      </c>
      <c r="B72" s="13" t="s">
        <v>41</v>
      </c>
      <c r="C72" s="8" t="s">
        <v>97</v>
      </c>
      <c r="D72" s="8">
        <v>166</v>
      </c>
      <c r="E72" s="8" t="s">
        <v>239</v>
      </c>
      <c r="F72" s="4" t="s">
        <v>240</v>
      </c>
    </row>
    <row r="73" spans="1:6" ht="30">
      <c r="A73" s="8" t="s">
        <v>75</v>
      </c>
      <c r="B73" s="13" t="s">
        <v>41</v>
      </c>
      <c r="C73" s="8" t="s">
        <v>97</v>
      </c>
      <c r="D73" s="8">
        <v>171</v>
      </c>
      <c r="E73" s="8" t="s">
        <v>241</v>
      </c>
      <c r="F73" s="4" t="s">
        <v>242</v>
      </c>
    </row>
    <row r="74" spans="1:6">
      <c r="A74" s="8" t="s">
        <v>75</v>
      </c>
      <c r="B74" s="13" t="s">
        <v>41</v>
      </c>
      <c r="C74" s="8" t="s">
        <v>97</v>
      </c>
      <c r="D74" s="8">
        <v>172</v>
      </c>
      <c r="E74" s="8" t="s">
        <v>243</v>
      </c>
      <c r="F74" s="4" t="s">
        <v>244</v>
      </c>
    </row>
    <row r="75" spans="1:6">
      <c r="A75" s="8" t="s">
        <v>75</v>
      </c>
      <c r="B75" s="13" t="s">
        <v>41</v>
      </c>
      <c r="C75" s="8" t="s">
        <v>97</v>
      </c>
      <c r="D75" s="8">
        <v>173</v>
      </c>
      <c r="E75" s="8" t="s">
        <v>245</v>
      </c>
      <c r="F75" s="4" t="s">
        <v>246</v>
      </c>
    </row>
    <row r="76" spans="1:6" ht="30">
      <c r="A76" s="8" t="s">
        <v>75</v>
      </c>
      <c r="B76" s="13" t="s">
        <v>41</v>
      </c>
      <c r="C76" s="8" t="s">
        <v>97</v>
      </c>
      <c r="D76" s="8">
        <v>174</v>
      </c>
      <c r="E76" s="8" t="s">
        <v>247</v>
      </c>
      <c r="F76" s="4" t="s">
        <v>248</v>
      </c>
    </row>
    <row r="77" spans="1:6">
      <c r="A77" s="8" t="s">
        <v>75</v>
      </c>
      <c r="B77" s="13" t="s">
        <v>41</v>
      </c>
      <c r="C77" s="8" t="s">
        <v>97</v>
      </c>
      <c r="D77" s="8">
        <v>175</v>
      </c>
      <c r="E77" s="8" t="s">
        <v>249</v>
      </c>
      <c r="F77" s="4" t="s">
        <v>250</v>
      </c>
    </row>
    <row r="78" spans="1:6">
      <c r="A78" s="8" t="s">
        <v>75</v>
      </c>
      <c r="B78" s="13" t="s">
        <v>41</v>
      </c>
      <c r="C78" s="8" t="s">
        <v>97</v>
      </c>
      <c r="D78" s="8">
        <v>176</v>
      </c>
      <c r="E78" s="8" t="s">
        <v>251</v>
      </c>
      <c r="F78" s="4" t="s">
        <v>252</v>
      </c>
    </row>
    <row r="79" spans="1:6">
      <c r="A79" s="8" t="s">
        <v>75</v>
      </c>
      <c r="B79" s="13" t="s">
        <v>41</v>
      </c>
      <c r="C79" s="8" t="s">
        <v>97</v>
      </c>
      <c r="D79" s="8">
        <v>178</v>
      </c>
      <c r="E79" s="8" t="s">
        <v>253</v>
      </c>
      <c r="F79" s="4" t="s">
        <v>254</v>
      </c>
    </row>
    <row r="80" spans="1:6">
      <c r="A80" s="8" t="s">
        <v>75</v>
      </c>
      <c r="B80" s="13" t="s">
        <v>41</v>
      </c>
      <c r="C80" s="8" t="s">
        <v>97</v>
      </c>
      <c r="D80" s="8">
        <v>179</v>
      </c>
      <c r="E80" s="8" t="s">
        <v>255</v>
      </c>
      <c r="F80" s="4" t="s">
        <v>256</v>
      </c>
    </row>
    <row r="81" spans="1:6">
      <c r="A81" s="8" t="s">
        <v>75</v>
      </c>
      <c r="B81" s="13" t="s">
        <v>41</v>
      </c>
      <c r="C81" s="8" t="s">
        <v>97</v>
      </c>
      <c r="D81" s="8">
        <v>184</v>
      </c>
      <c r="E81" s="8" t="s">
        <v>257</v>
      </c>
      <c r="F81" s="4" t="s">
        <v>258</v>
      </c>
    </row>
    <row r="82" spans="1:6" ht="30">
      <c r="A82" s="8" t="s">
        <v>75</v>
      </c>
      <c r="B82" s="13" t="s">
        <v>41</v>
      </c>
      <c r="C82" s="8" t="s">
        <v>97</v>
      </c>
      <c r="D82" s="8">
        <v>195</v>
      </c>
      <c r="E82" s="8" t="s">
        <v>259</v>
      </c>
      <c r="F82" s="4" t="s">
        <v>260</v>
      </c>
    </row>
    <row r="83" spans="1:6" ht="30">
      <c r="A83" s="8" t="s">
        <v>75</v>
      </c>
      <c r="B83" s="13" t="s">
        <v>41</v>
      </c>
      <c r="C83" s="8" t="s">
        <v>97</v>
      </c>
      <c r="D83" s="8">
        <v>196</v>
      </c>
      <c r="E83" s="8" t="s">
        <v>261</v>
      </c>
      <c r="F83" s="4" t="s">
        <v>262</v>
      </c>
    </row>
    <row r="84" spans="1:6">
      <c r="A84" s="8" t="s">
        <v>75</v>
      </c>
      <c r="B84" s="13" t="s">
        <v>41</v>
      </c>
      <c r="C84" s="8" t="s">
        <v>97</v>
      </c>
      <c r="D84" s="8">
        <v>199</v>
      </c>
      <c r="E84" s="8" t="s">
        <v>263</v>
      </c>
      <c r="F84" s="4" t="s">
        <v>264</v>
      </c>
    </row>
    <row r="85" spans="1:6">
      <c r="A85" s="8" t="s">
        <v>75</v>
      </c>
      <c r="B85" s="13" t="s">
        <v>41</v>
      </c>
      <c r="C85" s="8" t="s">
        <v>133</v>
      </c>
      <c r="D85" s="8">
        <v>210</v>
      </c>
      <c r="E85" s="8" t="s">
        <v>265</v>
      </c>
      <c r="F85" s="4" t="s">
        <v>266</v>
      </c>
    </row>
    <row r="86" spans="1:6">
      <c r="A86" s="8" t="s">
        <v>75</v>
      </c>
      <c r="B86" s="13" t="s">
        <v>41</v>
      </c>
      <c r="C86" s="8" t="s">
        <v>133</v>
      </c>
      <c r="D86" s="8">
        <v>230</v>
      </c>
      <c r="E86" s="8" t="s">
        <v>267</v>
      </c>
      <c r="F86" s="4" t="s">
        <v>268</v>
      </c>
    </row>
    <row r="87" spans="1:6">
      <c r="A87" s="8" t="s">
        <v>75</v>
      </c>
      <c r="B87" s="13" t="s">
        <v>41</v>
      </c>
      <c r="C87" s="8" t="s">
        <v>133</v>
      </c>
      <c r="D87" s="8">
        <v>240</v>
      </c>
      <c r="E87" s="8" t="s">
        <v>269</v>
      </c>
      <c r="F87" s="4" t="s">
        <v>270</v>
      </c>
    </row>
    <row r="88" spans="1:6" ht="30">
      <c r="A88" s="8" t="s">
        <v>75</v>
      </c>
      <c r="B88" s="13" t="s">
        <v>41</v>
      </c>
      <c r="C88" s="8" t="s">
        <v>133</v>
      </c>
      <c r="D88" s="8">
        <v>270</v>
      </c>
      <c r="E88" s="8" t="s">
        <v>271</v>
      </c>
      <c r="F88" s="4" t="s">
        <v>272</v>
      </c>
    </row>
    <row r="89" spans="1:6" ht="45">
      <c r="A89" s="8" t="s">
        <v>75</v>
      </c>
      <c r="B89" s="13" t="s">
        <v>41</v>
      </c>
      <c r="C89" s="8" t="s">
        <v>133</v>
      </c>
      <c r="D89" s="8">
        <v>279</v>
      </c>
      <c r="E89" s="8" t="s">
        <v>273</v>
      </c>
      <c r="F89" s="4" t="s">
        <v>274</v>
      </c>
    </row>
    <row r="90" spans="1:6">
      <c r="A90" s="8" t="s">
        <v>75</v>
      </c>
      <c r="B90" s="13" t="s">
        <v>41</v>
      </c>
      <c r="C90" s="8" t="s">
        <v>133</v>
      </c>
      <c r="D90" s="8">
        <v>280</v>
      </c>
      <c r="E90" s="8" t="s">
        <v>275</v>
      </c>
      <c r="F90" s="4" t="s">
        <v>276</v>
      </c>
    </row>
    <row r="91" spans="1:6">
      <c r="A91" s="8" t="s">
        <v>75</v>
      </c>
      <c r="B91" s="13" t="s">
        <v>41</v>
      </c>
      <c r="C91" s="8" t="s">
        <v>133</v>
      </c>
      <c r="D91" s="8">
        <v>291</v>
      </c>
      <c r="E91" s="8" t="s">
        <v>277</v>
      </c>
      <c r="F91" s="4"/>
    </row>
    <row r="92" spans="1:6">
      <c r="A92" s="8" t="s">
        <v>75</v>
      </c>
      <c r="B92" s="13" t="s">
        <v>41</v>
      </c>
      <c r="C92" s="8" t="s">
        <v>133</v>
      </c>
      <c r="D92" s="8">
        <v>292</v>
      </c>
      <c r="E92" s="8" t="s">
        <v>278</v>
      </c>
      <c r="F92" s="4"/>
    </row>
    <row r="93" spans="1:6">
      <c r="A93" s="8" t="s">
        <v>75</v>
      </c>
      <c r="B93" s="13" t="s">
        <v>41</v>
      </c>
      <c r="C93" s="8" t="s">
        <v>133</v>
      </c>
      <c r="D93" s="8">
        <v>293</v>
      </c>
      <c r="E93" s="8" t="s">
        <v>279</v>
      </c>
      <c r="F93" s="4"/>
    </row>
    <row r="94" spans="1:6">
      <c r="A94" s="8" t="s">
        <v>75</v>
      </c>
      <c r="B94" s="13" t="s">
        <v>41</v>
      </c>
      <c r="C94" s="8" t="s">
        <v>144</v>
      </c>
      <c r="D94" s="8">
        <v>311</v>
      </c>
      <c r="E94" s="8" t="s">
        <v>280</v>
      </c>
      <c r="F94" s="4" t="s">
        <v>281</v>
      </c>
    </row>
    <row r="95" spans="1:6">
      <c r="A95" s="8" t="s">
        <v>75</v>
      </c>
      <c r="B95" s="13" t="s">
        <v>41</v>
      </c>
      <c r="C95" s="8" t="s">
        <v>144</v>
      </c>
      <c r="D95" s="8">
        <v>323</v>
      </c>
      <c r="E95" s="8" t="s">
        <v>282</v>
      </c>
      <c r="F95" s="4" t="s">
        <v>150</v>
      </c>
    </row>
    <row r="96" spans="1:6">
      <c r="A96" s="8" t="s">
        <v>75</v>
      </c>
      <c r="B96" s="13" t="s">
        <v>41</v>
      </c>
      <c r="C96" s="8" t="s">
        <v>144</v>
      </c>
      <c r="D96" s="8">
        <v>330</v>
      </c>
      <c r="E96" s="8" t="s">
        <v>283</v>
      </c>
      <c r="F96" s="4"/>
    </row>
    <row r="97" spans="1:6">
      <c r="A97" s="8" t="s">
        <v>75</v>
      </c>
      <c r="B97" s="13" t="s">
        <v>41</v>
      </c>
      <c r="C97" s="8" t="s">
        <v>144</v>
      </c>
      <c r="D97" s="8">
        <v>334</v>
      </c>
      <c r="E97" s="8" t="s">
        <v>284</v>
      </c>
      <c r="F97" s="4" t="s">
        <v>285</v>
      </c>
    </row>
    <row r="98" spans="1:6">
      <c r="A98" s="8" t="s">
        <v>75</v>
      </c>
      <c r="B98" s="13" t="s">
        <v>41</v>
      </c>
      <c r="C98" s="8" t="s">
        <v>144</v>
      </c>
      <c r="D98" s="8">
        <v>340</v>
      </c>
      <c r="E98" s="8" t="s">
        <v>286</v>
      </c>
      <c r="F98" s="4" t="s">
        <v>287</v>
      </c>
    </row>
    <row r="99" spans="1:6">
      <c r="A99" s="8" t="s">
        <v>75</v>
      </c>
      <c r="B99" s="13" t="s">
        <v>41</v>
      </c>
      <c r="C99" s="8" t="s">
        <v>144</v>
      </c>
      <c r="D99" s="8">
        <v>361</v>
      </c>
      <c r="E99" s="8" t="s">
        <v>288</v>
      </c>
      <c r="F99" s="4" t="s">
        <v>289</v>
      </c>
    </row>
    <row r="100" spans="1:6">
      <c r="A100" s="8" t="s">
        <v>75</v>
      </c>
      <c r="B100" s="13" t="s">
        <v>41</v>
      </c>
      <c r="C100" s="8" t="s">
        <v>144</v>
      </c>
      <c r="D100" s="8">
        <v>362</v>
      </c>
      <c r="E100" s="8" t="s">
        <v>290</v>
      </c>
      <c r="F100" s="4" t="s">
        <v>291</v>
      </c>
    </row>
    <row r="101" spans="1:6">
      <c r="A101" s="8" t="s">
        <v>75</v>
      </c>
      <c r="B101" s="13" t="s">
        <v>41</v>
      </c>
      <c r="C101" s="8" t="s">
        <v>155</v>
      </c>
      <c r="D101" s="8">
        <v>444</v>
      </c>
      <c r="E101" s="8" t="s">
        <v>292</v>
      </c>
      <c r="F101" s="4" t="s">
        <v>293</v>
      </c>
    </row>
    <row r="102" spans="1:6">
      <c r="A102" s="8" t="s">
        <v>75</v>
      </c>
      <c r="B102" s="13" t="s">
        <v>41</v>
      </c>
      <c r="C102" s="8" t="s">
        <v>155</v>
      </c>
      <c r="D102" s="8">
        <v>490</v>
      </c>
      <c r="E102" s="8" t="s">
        <v>294</v>
      </c>
      <c r="F102" s="4" t="s">
        <v>295</v>
      </c>
    </row>
    <row r="103" spans="1:6">
      <c r="A103" s="8" t="s">
        <v>75</v>
      </c>
      <c r="B103" s="13" t="s">
        <v>41</v>
      </c>
      <c r="C103" s="8" t="s">
        <v>168</v>
      </c>
      <c r="D103" s="8">
        <v>561</v>
      </c>
      <c r="E103" s="8" t="s">
        <v>296</v>
      </c>
      <c r="F103" s="4" t="s">
        <v>297</v>
      </c>
    </row>
    <row r="104" spans="1:6">
      <c r="A104" s="8" t="s">
        <v>75</v>
      </c>
      <c r="B104" s="13" t="s">
        <v>41</v>
      </c>
      <c r="C104" s="8" t="s">
        <v>168</v>
      </c>
      <c r="D104" s="8">
        <v>562</v>
      </c>
      <c r="E104" s="8" t="s">
        <v>298</v>
      </c>
      <c r="F104" s="4" t="s">
        <v>299</v>
      </c>
    </row>
    <row r="105" spans="1:6">
      <c r="A105" s="8" t="s">
        <v>75</v>
      </c>
      <c r="B105" s="13" t="s">
        <v>41</v>
      </c>
      <c r="C105" s="8" t="s">
        <v>168</v>
      </c>
      <c r="D105" s="8">
        <v>563</v>
      </c>
      <c r="E105" s="8" t="s">
        <v>300</v>
      </c>
      <c r="F105" s="4" t="s">
        <v>301</v>
      </c>
    </row>
    <row r="106" spans="1:6">
      <c r="A106" s="8" t="s">
        <v>75</v>
      </c>
      <c r="B106" s="13" t="s">
        <v>41</v>
      </c>
      <c r="C106" s="8" t="s">
        <v>168</v>
      </c>
      <c r="D106" s="8">
        <v>569</v>
      </c>
      <c r="E106" s="8" t="s">
        <v>302</v>
      </c>
      <c r="F106" s="4" t="s">
        <v>303</v>
      </c>
    </row>
    <row r="107" spans="1:6" ht="60">
      <c r="A107" s="8" t="s">
        <v>75</v>
      </c>
      <c r="B107" s="13" t="s">
        <v>41</v>
      </c>
      <c r="C107" s="8" t="s">
        <v>168</v>
      </c>
      <c r="D107" s="8">
        <v>570</v>
      </c>
      <c r="E107" s="8" t="s">
        <v>304</v>
      </c>
      <c r="F107" s="4" t="s">
        <v>305</v>
      </c>
    </row>
    <row r="108" spans="1:6" ht="30">
      <c r="A108" s="8" t="s">
        <v>75</v>
      </c>
      <c r="B108" s="13" t="s">
        <v>41</v>
      </c>
      <c r="C108" s="8" t="s">
        <v>168</v>
      </c>
      <c r="D108" s="8">
        <v>585</v>
      </c>
      <c r="E108" s="8" t="s">
        <v>306</v>
      </c>
      <c r="F108" s="4" t="s">
        <v>307</v>
      </c>
    </row>
    <row r="109" spans="1:6" ht="30">
      <c r="A109" s="8" t="s">
        <v>75</v>
      </c>
      <c r="B109" s="13" t="s">
        <v>41</v>
      </c>
      <c r="C109" s="8" t="s">
        <v>168</v>
      </c>
      <c r="D109" s="8">
        <v>591</v>
      </c>
      <c r="E109" s="8" t="s">
        <v>308</v>
      </c>
      <c r="F109" s="4" t="s">
        <v>309</v>
      </c>
    </row>
    <row r="110" spans="1:6" ht="30">
      <c r="A110" s="8" t="s">
        <v>75</v>
      </c>
      <c r="B110" s="13" t="s">
        <v>41</v>
      </c>
      <c r="C110" s="8" t="s">
        <v>168</v>
      </c>
      <c r="D110" s="8">
        <v>592</v>
      </c>
      <c r="E110" s="8" t="s">
        <v>310</v>
      </c>
      <c r="F110" s="4" t="s">
        <v>311</v>
      </c>
    </row>
    <row r="111" spans="1:6">
      <c r="A111" s="8" t="s">
        <v>75</v>
      </c>
      <c r="B111" s="13" t="s">
        <v>41</v>
      </c>
      <c r="C111" s="8" t="s">
        <v>168</v>
      </c>
      <c r="D111" s="8">
        <v>593</v>
      </c>
      <c r="E111" s="8" t="s">
        <v>312</v>
      </c>
      <c r="F111" s="4" t="s">
        <v>313</v>
      </c>
    </row>
    <row r="112" spans="1:6">
      <c r="A112" s="8" t="s">
        <v>75</v>
      </c>
      <c r="B112" s="13" t="s">
        <v>41</v>
      </c>
      <c r="C112" s="8" t="s">
        <v>168</v>
      </c>
      <c r="D112" s="8">
        <v>594</v>
      </c>
      <c r="E112" s="8" t="s">
        <v>314</v>
      </c>
      <c r="F112" s="4" t="s">
        <v>315</v>
      </c>
    </row>
    <row r="113" spans="1:7">
      <c r="A113" s="8" t="s">
        <v>75</v>
      </c>
      <c r="B113" s="13" t="s">
        <v>41</v>
      </c>
      <c r="C113" s="8" t="s">
        <v>168</v>
      </c>
      <c r="D113" s="8">
        <v>595</v>
      </c>
      <c r="E113" s="8" t="s">
        <v>316</v>
      </c>
      <c r="F113" s="4" t="s">
        <v>317</v>
      </c>
    </row>
    <row r="114" spans="1:7" ht="30">
      <c r="A114" s="8" t="s">
        <v>75</v>
      </c>
      <c r="B114" s="13" t="s">
        <v>41</v>
      </c>
      <c r="C114" s="8" t="s">
        <v>168</v>
      </c>
      <c r="D114" s="8">
        <v>596</v>
      </c>
      <c r="E114" s="8" t="s">
        <v>318</v>
      </c>
      <c r="F114" s="4" t="s">
        <v>319</v>
      </c>
    </row>
    <row r="115" spans="1:7">
      <c r="A115" s="8" t="s">
        <v>75</v>
      </c>
      <c r="B115" s="13" t="s">
        <v>41</v>
      </c>
      <c r="C115" s="8" t="s">
        <v>168</v>
      </c>
      <c r="D115" s="8">
        <v>597</v>
      </c>
      <c r="E115" s="8" t="s">
        <v>320</v>
      </c>
      <c r="F115" s="4" t="s">
        <v>320</v>
      </c>
    </row>
    <row r="116" spans="1:7">
      <c r="A116" s="8" t="s">
        <v>75</v>
      </c>
      <c r="B116" s="13" t="s">
        <v>41</v>
      </c>
      <c r="C116" s="8" t="s">
        <v>181</v>
      </c>
      <c r="D116" s="8">
        <v>630</v>
      </c>
      <c r="E116" s="8" t="s">
        <v>321</v>
      </c>
      <c r="F116" s="4" t="s">
        <v>322</v>
      </c>
      <c r="G116" s="1"/>
    </row>
    <row r="117" spans="1:7">
      <c r="A117" s="8" t="s">
        <v>75</v>
      </c>
      <c r="B117" s="13" t="s">
        <v>41</v>
      </c>
      <c r="C117" s="8" t="s">
        <v>181</v>
      </c>
      <c r="D117" s="8">
        <v>635</v>
      </c>
      <c r="E117" s="8" t="s">
        <v>323</v>
      </c>
      <c r="F117" s="4" t="s">
        <v>324</v>
      </c>
      <c r="G117" s="1"/>
    </row>
    <row r="118" spans="1:7">
      <c r="A118" s="8" t="s">
        <v>75</v>
      </c>
      <c r="B118" s="13" t="s">
        <v>41</v>
      </c>
      <c r="C118" s="8" t="s">
        <v>200</v>
      </c>
      <c r="D118" s="8">
        <v>710</v>
      </c>
      <c r="E118" s="8" t="s">
        <v>325</v>
      </c>
      <c r="F118" s="4" t="s">
        <v>326</v>
      </c>
      <c r="G118" s="1"/>
    </row>
    <row r="119" spans="1:7" ht="30">
      <c r="A119" s="8" t="s">
        <v>75</v>
      </c>
      <c r="B119" s="13" t="s">
        <v>41</v>
      </c>
      <c r="C119" s="8" t="s">
        <v>200</v>
      </c>
      <c r="D119" s="8">
        <v>715</v>
      </c>
      <c r="E119" s="8" t="s">
        <v>327</v>
      </c>
      <c r="F119" s="4" t="s">
        <v>328</v>
      </c>
      <c r="G119" s="1"/>
    </row>
    <row r="120" spans="1:7" ht="45">
      <c r="A120" s="8" t="s">
        <v>75</v>
      </c>
      <c r="B120" s="13" t="s">
        <v>41</v>
      </c>
      <c r="C120" s="8" t="s">
        <v>200</v>
      </c>
      <c r="D120" s="8">
        <v>720</v>
      </c>
      <c r="E120" s="8" t="s">
        <v>329</v>
      </c>
      <c r="F120" s="4" t="s">
        <v>330</v>
      </c>
    </row>
    <row r="121" spans="1:7" ht="30">
      <c r="A121" s="8" t="s">
        <v>75</v>
      </c>
      <c r="B121" s="13" t="s">
        <v>41</v>
      </c>
      <c r="C121" s="8" t="s">
        <v>200</v>
      </c>
      <c r="D121" s="8">
        <v>735</v>
      </c>
      <c r="E121" s="19" t="s">
        <v>331</v>
      </c>
      <c r="F121" s="4" t="s">
        <v>332</v>
      </c>
    </row>
    <row r="122" spans="1:7" ht="30">
      <c r="A122" s="8" t="s">
        <v>75</v>
      </c>
      <c r="B122" s="13" t="s">
        <v>41</v>
      </c>
      <c r="C122" s="8" t="s">
        <v>200</v>
      </c>
      <c r="D122" s="8">
        <v>740</v>
      </c>
      <c r="E122" s="8" t="s">
        <v>333</v>
      </c>
      <c r="F122" s="4" t="s">
        <v>334</v>
      </c>
    </row>
    <row r="123" spans="1:7" ht="30">
      <c r="A123" s="8" t="s">
        <v>75</v>
      </c>
      <c r="B123" s="13" t="s">
        <v>41</v>
      </c>
      <c r="C123" s="8" t="s">
        <v>200</v>
      </c>
      <c r="D123" s="8">
        <v>742</v>
      </c>
      <c r="E123" s="8" t="s">
        <v>335</v>
      </c>
      <c r="F123" s="4" t="s">
        <v>336</v>
      </c>
    </row>
    <row r="124" spans="1:7" ht="45">
      <c r="A124" s="8" t="s">
        <v>75</v>
      </c>
      <c r="B124" s="13" t="s">
        <v>41</v>
      </c>
      <c r="C124" s="8" t="s">
        <v>200</v>
      </c>
      <c r="D124" s="8">
        <v>744</v>
      </c>
      <c r="E124" s="8" t="s">
        <v>337</v>
      </c>
      <c r="F124" s="4" t="s">
        <v>338</v>
      </c>
    </row>
    <row r="125" spans="1:7" ht="30">
      <c r="A125" s="8" t="s">
        <v>75</v>
      </c>
      <c r="B125" s="13" t="s">
        <v>41</v>
      </c>
      <c r="C125" s="8" t="s">
        <v>200</v>
      </c>
      <c r="D125" s="8">
        <v>745</v>
      </c>
      <c r="E125" s="8" t="s">
        <v>339</v>
      </c>
      <c r="F125" s="4" t="s">
        <v>340</v>
      </c>
    </row>
    <row r="126" spans="1:7" ht="45">
      <c r="A126" s="8" t="s">
        <v>75</v>
      </c>
      <c r="B126" s="13" t="s">
        <v>41</v>
      </c>
      <c r="C126" s="8" t="s">
        <v>200</v>
      </c>
      <c r="D126" s="8">
        <v>746</v>
      </c>
      <c r="E126" s="8" t="s">
        <v>341</v>
      </c>
      <c r="F126" s="4" t="s">
        <v>342</v>
      </c>
    </row>
    <row r="127" spans="1:7" ht="30">
      <c r="A127" s="8" t="s">
        <v>75</v>
      </c>
      <c r="B127" s="13" t="s">
        <v>41</v>
      </c>
      <c r="C127" s="8" t="s">
        <v>200</v>
      </c>
      <c r="D127" s="8">
        <v>748</v>
      </c>
      <c r="E127" s="8" t="s">
        <v>343</v>
      </c>
      <c r="F127" s="4" t="s">
        <v>344</v>
      </c>
    </row>
    <row r="128" spans="1:7" ht="30">
      <c r="A128" s="8" t="s">
        <v>75</v>
      </c>
      <c r="B128" s="13" t="s">
        <v>41</v>
      </c>
      <c r="C128" s="8" t="s">
        <v>200</v>
      </c>
      <c r="D128" s="8">
        <v>750</v>
      </c>
      <c r="E128" s="8" t="s">
        <v>345</v>
      </c>
      <c r="F128" s="4" t="s">
        <v>346</v>
      </c>
    </row>
    <row r="129" spans="1:6" ht="30">
      <c r="A129" s="8" t="s">
        <v>75</v>
      </c>
      <c r="B129" s="13" t="s">
        <v>41</v>
      </c>
      <c r="C129" s="8" t="s">
        <v>200</v>
      </c>
      <c r="D129" s="8">
        <v>781</v>
      </c>
      <c r="E129" s="8" t="s">
        <v>347</v>
      </c>
      <c r="F129" s="4" t="s">
        <v>348</v>
      </c>
    </row>
    <row r="130" spans="1:6">
      <c r="A130" s="8" t="s">
        <v>75</v>
      </c>
      <c r="B130" s="13" t="s">
        <v>41</v>
      </c>
      <c r="C130" s="8" t="s">
        <v>207</v>
      </c>
      <c r="D130" s="8">
        <v>811</v>
      </c>
      <c r="E130" s="8" t="s">
        <v>349</v>
      </c>
      <c r="F130" s="4" t="s">
        <v>350</v>
      </c>
    </row>
    <row r="131" spans="1:6" ht="30">
      <c r="A131" s="8" t="s">
        <v>75</v>
      </c>
      <c r="B131" s="13" t="s">
        <v>41</v>
      </c>
      <c r="C131" s="8" t="s">
        <v>207</v>
      </c>
      <c r="D131" s="8">
        <v>812</v>
      </c>
      <c r="E131" s="8" t="s">
        <v>351</v>
      </c>
      <c r="F131" s="4" t="s">
        <v>352</v>
      </c>
    </row>
    <row r="132" spans="1:6">
      <c r="A132" s="8" t="s">
        <v>75</v>
      </c>
      <c r="B132" s="13" t="s">
        <v>41</v>
      </c>
      <c r="C132" s="8" t="s">
        <v>207</v>
      </c>
      <c r="D132" s="8">
        <v>830</v>
      </c>
      <c r="E132" s="8" t="s">
        <v>353</v>
      </c>
      <c r="F132" s="4" t="s">
        <v>354</v>
      </c>
    </row>
    <row r="133" spans="1:6">
      <c r="A133" s="8" t="s">
        <v>75</v>
      </c>
      <c r="B133" s="13" t="s">
        <v>41</v>
      </c>
      <c r="C133" s="8" t="s">
        <v>207</v>
      </c>
      <c r="D133" s="8">
        <v>831</v>
      </c>
      <c r="E133" s="8" t="s">
        <v>355</v>
      </c>
      <c r="F133" s="4" t="s">
        <v>356</v>
      </c>
    </row>
    <row r="134" spans="1:6" ht="60">
      <c r="A134" s="8" t="s">
        <v>75</v>
      </c>
      <c r="B134" s="13" t="s">
        <v>41</v>
      </c>
      <c r="C134" s="8" t="s">
        <v>207</v>
      </c>
      <c r="D134" s="8">
        <v>833</v>
      </c>
      <c r="E134" s="8" t="s">
        <v>357</v>
      </c>
      <c r="F134" s="4" t="s">
        <v>358</v>
      </c>
    </row>
    <row r="135" spans="1:6" ht="90">
      <c r="A135" s="8" t="s">
        <v>75</v>
      </c>
      <c r="B135" s="13" t="s">
        <v>41</v>
      </c>
      <c r="C135" s="8" t="s">
        <v>207</v>
      </c>
      <c r="D135" s="8">
        <v>834</v>
      </c>
      <c r="E135" s="8" t="s">
        <v>359</v>
      </c>
      <c r="F135" s="4" t="s">
        <v>360</v>
      </c>
    </row>
    <row r="136" spans="1:6">
      <c r="A136" s="8" t="s">
        <v>75</v>
      </c>
      <c r="B136" s="13" t="s">
        <v>41</v>
      </c>
      <c r="C136" s="8" t="s">
        <v>207</v>
      </c>
      <c r="D136" s="8">
        <v>881</v>
      </c>
      <c r="E136" s="8" t="s">
        <v>361</v>
      </c>
      <c r="F136" s="4" t="s">
        <v>362</v>
      </c>
    </row>
    <row r="137" spans="1:6" ht="30">
      <c r="A137" s="8" t="s">
        <v>75</v>
      </c>
      <c r="B137" s="13" t="s">
        <v>41</v>
      </c>
      <c r="C137" s="8" t="s">
        <v>207</v>
      </c>
      <c r="D137" s="8">
        <v>882</v>
      </c>
      <c r="E137" s="8" t="s">
        <v>363</v>
      </c>
      <c r="F137" s="4" t="s">
        <v>364</v>
      </c>
    </row>
    <row r="138" spans="1:6" ht="30">
      <c r="A138" s="8" t="s">
        <v>75</v>
      </c>
      <c r="B138" s="13" t="s">
        <v>41</v>
      </c>
      <c r="C138" s="8" t="s">
        <v>207</v>
      </c>
      <c r="D138" s="8">
        <v>890</v>
      </c>
      <c r="E138" s="8" t="s">
        <v>365</v>
      </c>
      <c r="F138" s="4" t="s">
        <v>366</v>
      </c>
    </row>
    <row r="139" spans="1:6">
      <c r="A139" s="8" t="s">
        <v>75</v>
      </c>
      <c r="B139" s="13" t="s">
        <v>41</v>
      </c>
      <c r="C139" s="8" t="s">
        <v>367</v>
      </c>
      <c r="D139" s="8">
        <v>910</v>
      </c>
      <c r="E139" s="8" t="s">
        <v>368</v>
      </c>
      <c r="F139" s="4" t="s">
        <v>369</v>
      </c>
    </row>
    <row r="140" spans="1:6">
      <c r="A140" s="8" t="s">
        <v>75</v>
      </c>
      <c r="B140" s="13" t="s">
        <v>41</v>
      </c>
      <c r="C140" s="8" t="s">
        <v>367</v>
      </c>
      <c r="D140" s="8">
        <v>930</v>
      </c>
      <c r="E140" s="8" t="s">
        <v>370</v>
      </c>
      <c r="F140" s="4" t="s">
        <v>371</v>
      </c>
    </row>
    <row r="141" spans="1:6" ht="30">
      <c r="A141" s="8" t="s">
        <v>75</v>
      </c>
      <c r="B141" s="13" t="s">
        <v>41</v>
      </c>
      <c r="C141" s="8" t="s">
        <v>367</v>
      </c>
      <c r="D141" s="8">
        <v>950</v>
      </c>
      <c r="E141" s="8" t="s">
        <v>372</v>
      </c>
      <c r="F141" s="4" t="s">
        <v>373</v>
      </c>
    </row>
    <row r="142" spans="1:6" ht="45">
      <c r="A142" s="8" t="s">
        <v>75</v>
      </c>
      <c r="B142" s="13" t="s">
        <v>41</v>
      </c>
      <c r="C142" s="8" t="s">
        <v>367</v>
      </c>
      <c r="D142" s="8">
        <v>960</v>
      </c>
      <c r="E142" s="8" t="s">
        <v>374</v>
      </c>
      <c r="F142" s="4" t="s">
        <v>375</v>
      </c>
    </row>
    <row r="143" spans="1:6">
      <c r="A143" s="15" t="s">
        <v>75</v>
      </c>
      <c r="B143" s="14" t="s">
        <v>41</v>
      </c>
      <c r="C143" s="15" t="s">
        <v>367</v>
      </c>
      <c r="D143" s="15">
        <v>990</v>
      </c>
      <c r="E143" s="15" t="s">
        <v>376</v>
      </c>
      <c r="F143" s="22" t="s">
        <v>377</v>
      </c>
    </row>
  </sheetData>
  <sheetProtection algorithmName="SHA-512" hashValue="B7yWvOIZhS+wTBq2cAuA2DxGeLSDZjmrHt1Zf5uZVF6EnCeOb6Z9djoIa9XuiXSgthv8tPQMI9KhLIUAh5ul4Q==" saltValue="0bzANKCcSnZoZvqmOAaJOw==" spinCount="100000" sheet="1" objects="1" scenarios="1"/>
  <pageMargins left="0.7" right="0.7" top="0.75" bottom="0.75" header="0.3" footer="0.3"/>
  <pageSetup scale="47" fitToHeight="0" orientation="landscape" r:id="rId1"/>
  <colBreaks count="1" manualBreakCount="1">
    <brk id="6" min="1" max="142"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4EFD-763B-4699-AACD-6034CD34B349}">
  <sheetPr>
    <tabColor theme="9"/>
  </sheetPr>
  <dimension ref="A1:M19"/>
  <sheetViews>
    <sheetView workbookViewId="0">
      <selection activeCell="A8" sqref="A8"/>
    </sheetView>
  </sheetViews>
  <sheetFormatPr defaultColWidth="8.5703125" defaultRowHeight="15"/>
  <cols>
    <col min="1" max="1" width="43.140625" bestFit="1" customWidth="1"/>
    <col min="2" max="2" width="18.85546875" customWidth="1"/>
    <col min="12" max="12" width="67.5703125" customWidth="1"/>
    <col min="13" max="13" width="19.85546875" customWidth="1"/>
  </cols>
  <sheetData>
    <row r="1" spans="1:13" ht="14.45" customHeight="1">
      <c r="A1" s="44" t="s">
        <v>378</v>
      </c>
      <c r="B1" s="43"/>
      <c r="C1" s="63" t="s">
        <v>379</v>
      </c>
      <c r="D1" s="64"/>
      <c r="E1" s="64"/>
      <c r="F1" s="64"/>
      <c r="G1" s="64"/>
      <c r="L1" s="65" t="s">
        <v>380</v>
      </c>
      <c r="M1" s="66"/>
    </row>
    <row r="2" spans="1:13" ht="14.45" customHeight="1">
      <c r="D2" s="64"/>
      <c r="E2" s="64"/>
      <c r="F2" s="64"/>
      <c r="G2" s="64"/>
      <c r="L2" s="92" t="s">
        <v>381</v>
      </c>
    </row>
    <row r="3" spans="1:13" ht="14.45" customHeight="1">
      <c r="A3" s="44" t="s">
        <v>382</v>
      </c>
      <c r="B3" s="67">
        <f>Table3[[#Totals],[Amount]]</f>
        <v>0</v>
      </c>
      <c r="C3" s="46" t="s">
        <v>383</v>
      </c>
      <c r="E3" s="64"/>
      <c r="F3" s="64"/>
      <c r="G3" s="64"/>
      <c r="L3" s="93"/>
    </row>
    <row r="4" spans="1:13" ht="14.45" customHeight="1">
      <c r="A4" s="44" t="s">
        <v>384</v>
      </c>
      <c r="B4" s="67">
        <f>B3-B1</f>
        <v>0</v>
      </c>
      <c r="C4" s="46" t="s">
        <v>385</v>
      </c>
      <c r="E4" s="64"/>
      <c r="F4" s="64"/>
      <c r="G4" s="64"/>
      <c r="L4" s="93"/>
    </row>
    <row r="5" spans="1:13" ht="14.45" customHeight="1">
      <c r="B5" s="45"/>
      <c r="E5" s="64"/>
      <c r="F5" s="64"/>
      <c r="G5" s="64"/>
    </row>
    <row r="6" spans="1:13">
      <c r="A6" s="10"/>
    </row>
    <row r="7" spans="1:13">
      <c r="A7" s="10"/>
    </row>
    <row r="8" spans="1:13">
      <c r="A8" s="44"/>
      <c r="B8" s="45"/>
    </row>
    <row r="18" spans="11:12">
      <c r="K18" s="44"/>
      <c r="L18" s="45"/>
    </row>
    <row r="19" spans="11:12">
      <c r="K19" s="44"/>
      <c r="L19" s="45"/>
    </row>
  </sheetData>
  <sheetProtection algorithmName="SHA-512" hashValue="/4fYapoD+Gu1c8r1xKqKs9DmIQDM2GvkUzjO/k4o6fSGmtMTaQBNrE22jea/UlxRFKsjMeUBhVBz7c1UT7YW+g==" saltValue="HevEOYcB3ozr0b9QDcq0Yg==" spinCount="100000" sheet="1" objects="1" scenarios="1" insertRows="0"/>
  <mergeCells count="1">
    <mergeCell ref="L2:L4"/>
  </mergeCells>
  <conditionalFormatting sqref="B8 L19">
    <cfRule type="cellIs" dxfId="0"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D810-BD02-4A86-919F-6A50BA155AB5}">
  <dimension ref="A1"/>
  <sheetViews>
    <sheetView workbookViewId="0">
      <selection activeCell="J20" sqref="J20"/>
    </sheetView>
  </sheetViews>
  <sheetFormatPr defaultRowHeight="15"/>
  <sheetData>
    <row r="1" spans="1:1">
      <c r="A1"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8" ma:contentTypeDescription="Create a new document." ma:contentTypeScope="" ma:versionID="89483a03620cf1a3b511a5ae182fcbc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1d8c8066a92e27fb9714429adaaf7309"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SharedWithUsers xmlns="6d817329-57f0-45e1-921d-78c413a1a465">
      <UserInfo>
        <DisplayName>Marcus Laing</DisplayName>
        <AccountId>305</AccountId>
        <AccountType/>
      </UserInfo>
      <UserInfo>
        <DisplayName>Kinyatta Trice</DisplayName>
        <AccountId>695</AccountId>
        <AccountType/>
      </UserInfo>
      <UserInfo>
        <DisplayName>Tiffany Thornton</DisplayName>
        <AccountId>763</AccountId>
        <AccountType/>
      </UserInfo>
    </SharedWithUsers>
  </documentManagement>
</p:properties>
</file>

<file path=customXml/itemProps1.xml><?xml version="1.0" encoding="utf-8"?>
<ds:datastoreItem xmlns:ds="http://schemas.openxmlformats.org/officeDocument/2006/customXml" ds:itemID="{78DBEBB4-3586-4DD6-8107-6749160AB965}"/>
</file>

<file path=customXml/itemProps2.xml><?xml version="1.0" encoding="utf-8"?>
<ds:datastoreItem xmlns:ds="http://schemas.openxmlformats.org/officeDocument/2006/customXml" ds:itemID="{327864FA-E318-4947-A69F-4CA628DD7E5C}"/>
</file>

<file path=customXml/itemProps3.xml><?xml version="1.0" encoding="utf-8"?>
<ds:datastoreItem xmlns:ds="http://schemas.openxmlformats.org/officeDocument/2006/customXml" ds:itemID="{59174549-CAC5-4379-9966-AD6121C31D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C. Scarboro</dc:creator>
  <cp:keywords/>
  <dc:description/>
  <cp:lastModifiedBy/>
  <cp:revision/>
  <dcterms:created xsi:type="dcterms:W3CDTF">2021-08-12T12:26:57Z</dcterms:created>
  <dcterms:modified xsi:type="dcterms:W3CDTF">2023-12-12T15:35:37Z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